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name="How to use" sheetId="1" state="visible" r:id="rId1"/>
    <sheet name="Downtime Log" sheetId="2" state="visible" r:id="rId2"/>
    <sheet name="Summary" sheetId="3" state="visible" r:id="rId3"/>
    <sheet name="Example" sheetId="4" state="visible" r:id="rId4"/>
    <sheet name="Example Summary" sheetId="5" state="visible" r:id="rId5"/>
    <sheet name="Lists" sheetId="6" state="visible" r:id="rId6"/>
  </sheets>
  <definedNames>
    <definedName name="_xlnm.Print_Area" localSheetId="1">'Downtime Log'!$A$1:$K$46</definedName>
    <definedName name="_xlnm.Print_Area" localSheetId="3">'Example'!$A$1:$K$46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-MMM-YY"/>
    <numFmt numFmtId="165" formatCode="hh:mm"/>
    <numFmt numFmtId="166" formatCode="0.0%"/>
    <numFmt numFmtId="167" formatCode="0.0"/>
  </numFmts>
  <fonts count="16">
    <font>
      <name val="Calibri"/>
      <family val="2"/>
      <color theme="1"/>
      <sz val="11"/>
      <scheme val="minor"/>
    </font>
    <font>
      <b val="1"/>
      <color rgb="000D1B2E"/>
      <sz val="15"/>
    </font>
    <font>
      <b val="1"/>
      <color rgb="000590D2"/>
    </font>
    <font>
      <color rgb="003D5065"/>
      <sz val="11"/>
    </font>
    <font>
      <b val="1"/>
      <color rgb="000D1B2E"/>
      <sz val="16"/>
    </font>
    <font>
      <color rgb="007B90A4"/>
      <sz val="9"/>
    </font>
    <font>
      <b val="1"/>
      <color rgb="003D5065"/>
      <sz val="10"/>
    </font>
    <font>
      <color rgb="000D1B2E"/>
      <sz val="11"/>
    </font>
    <font>
      <i val="1"/>
      <color rgb="007B90A4"/>
      <sz val="9"/>
    </font>
    <font>
      <b val="1"/>
      <color rgb="00FFFFFF"/>
      <sz val="9"/>
    </font>
    <font>
      <color rgb="000D1B2E"/>
      <sz val="10"/>
    </font>
    <font>
      <b val="1"/>
      <color rgb="000D1B2E"/>
      <sz val="10"/>
    </font>
    <font>
      <b val="1"/>
      <color rgb="000590D2"/>
      <sz val="9"/>
    </font>
    <font>
      <color rgb="003D5065"/>
      <sz val="10"/>
    </font>
    <font>
      <b val="1"/>
      <color rgb="000D1B2E"/>
      <sz val="11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0D1B2E"/>
      </patternFill>
    </fill>
    <fill>
      <patternFill patternType="solid">
        <fgColor rgb="00F2F5F8"/>
      </patternFill>
    </fill>
    <fill>
      <patternFill patternType="solid">
        <fgColor rgb="00E3EEF7"/>
      </patternFill>
    </fill>
  </fills>
  <borders count="2">
    <border>
      <left/>
      <right/>
      <top/>
      <bottom/>
      <diagonal/>
    </border>
    <border>
      <left style="thin">
        <color rgb="00C9D6E2"/>
      </left>
      <right style="thin">
        <color rgb="00C9D6E2"/>
      </right>
      <top style="thin">
        <color rgb="00C9D6E2"/>
      </top>
      <bottom style="thin">
        <color rgb="00C9D6E2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0" borderId="0" pivotButton="0" quotePrefix="0" xfId="0"/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right" vertical="center"/>
    </xf>
    <xf numFmtId="0" fontId="7" fillId="0" borderId="1" applyAlignment="1" pivotButton="0" quotePrefix="0" xfId="0">
      <alignment horizontal="left" vertical="center"/>
    </xf>
    <xf numFmtId="0" fontId="0" fillId="0" borderId="1" pivotButton="0" quotePrefix="0" xfId="0"/>
    <xf numFmtId="0" fontId="8" fillId="0" borderId="0" pivotButton="0" quotePrefix="0" xfId="0"/>
    <xf numFmtId="0" fontId="9" fillId="2" borderId="1" applyAlignment="1" pivotButton="0" quotePrefix="0" xfId="0">
      <alignment horizontal="center" vertical="center" wrapText="1"/>
    </xf>
    <xf numFmtId="164" fontId="10" fillId="0" borderId="1" applyAlignment="1" pivotButton="0" quotePrefix="0" xfId="0">
      <alignment horizontal="center" vertical="center"/>
    </xf>
    <xf numFmtId="0" fontId="10" fillId="0" borderId="1" applyAlignment="1" pivotButton="0" quotePrefix="0" xfId="0">
      <alignment horizontal="center" vertical="center"/>
    </xf>
    <xf numFmtId="165" fontId="10" fillId="0" borderId="1" applyAlignment="1" pivotButton="0" quotePrefix="0" xfId="0">
      <alignment horizontal="center" vertical="center"/>
    </xf>
    <xf numFmtId="0" fontId="10" fillId="3" borderId="1" applyAlignment="1" pivotButton="0" quotePrefix="0" xfId="0">
      <alignment horizontal="center" vertical="center"/>
    </xf>
    <xf numFmtId="0" fontId="10" fillId="0" borderId="1" applyAlignment="1" pivotButton="0" quotePrefix="0" xfId="0">
      <alignment horizontal="left" vertical="center" wrapText="1"/>
    </xf>
    <xf numFmtId="0" fontId="9" fillId="2" borderId="1" pivotButton="0" quotePrefix="0" xfId="0"/>
    <xf numFmtId="0" fontId="12" fillId="0" borderId="0" pivotButton="0" quotePrefix="0" xfId="0"/>
    <xf numFmtId="0" fontId="10" fillId="0" borderId="1" pivotButton="0" quotePrefix="0" xfId="0"/>
    <xf numFmtId="0" fontId="10" fillId="3" borderId="1" applyAlignment="1" pivotButton="0" quotePrefix="0" xfId="0">
      <alignment horizontal="center"/>
    </xf>
    <xf numFmtId="166" fontId="10" fillId="3" borderId="1" applyAlignment="1" pivotButton="0" quotePrefix="0" xfId="0">
      <alignment horizontal="center"/>
    </xf>
    <xf numFmtId="0" fontId="13" fillId="0" borderId="0" pivotButton="0" quotePrefix="0" xfId="0"/>
    <xf numFmtId="1" fontId="14" fillId="3" borderId="1" pivotButton="0" quotePrefix="0" xfId="0"/>
    <xf numFmtId="167" fontId="14" fillId="3" borderId="1" pivotButton="0" quotePrefix="0" xfId="0"/>
    <xf numFmtId="0" fontId="0" fillId="3" borderId="1" pivotButton="0" quotePrefix="0" xfId="0"/>
    <xf numFmtId="0" fontId="11" fillId="4" borderId="1" applyAlignment="1" pivotButton="0" quotePrefix="0" xfId="0">
      <alignment horizontal="left"/>
    </xf>
    <xf numFmtId="0" fontId="11" fillId="4" borderId="1" applyAlignment="1" pivotButton="0" quotePrefix="0" xfId="0">
      <alignment horizontal="center"/>
    </xf>
    <xf numFmtId="0" fontId="15" fillId="2" borderId="0" pivotButton="0" quotePrefix="0" xfId="0"/>
  </cellXfs>
  <cellStyles count="1">
    <cellStyle name="Normal" xfId="0" builtinId="0" hidden="0"/>
  </cellStyles>
  <dxfs count="1">
    <dxf>
      <font>
        <color rgb="009A3412"/>
      </font>
      <fill>
        <patternFill patternType="solid">
          <fgColor rgb="00FBE3D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1">
      <c r="B1" s="1" t="inlineStr">
        <is>
          <t>Machine downtime log — how to use this template</t>
        </is>
      </c>
    </row>
    <row r="3" ht="30" customHeight="1">
      <c r="A3" s="2" t="inlineStr">
        <is>
          <t>1.</t>
        </is>
      </c>
      <c r="B3" s="3" t="inlineStr">
        <is>
          <t>Use 'Downtime Log' for the whole month: one row every time a machine stops for longer than a few minutes.</t>
        </is>
      </c>
    </row>
    <row r="4" ht="30" customHeight="1">
      <c r="A4" s="2" t="inlineStr">
        <is>
          <t>2.</t>
        </is>
      </c>
      <c r="B4" s="3" t="inlineStr">
        <is>
          <t>Type the time it stopped and the time it restarted as hh:mm. The minutes work themselves out, even past midnight.</t>
        </is>
      </c>
    </row>
    <row r="5" ht="30" customHeight="1">
      <c r="A5" s="2" t="inlineStr">
        <is>
          <t>3.</t>
        </is>
      </c>
      <c r="B5" s="3" t="inlineStr">
        <is>
          <t>Pick the reason from the dropdown — 27 reasons in 8 groups, the list from opeeye.com/guides/machine-downtime-reasons.</t>
        </is>
      </c>
    </row>
    <row r="6" ht="30" customHeight="1">
      <c r="A6" s="2" t="inlineStr">
        <is>
          <t>4.</t>
        </is>
      </c>
      <c r="B6" s="3" t="inlineStr">
        <is>
          <t>Group and 'Breakdown or pause' fill themselves from the reason. Breakdowns are shaded red.</t>
        </is>
      </c>
    </row>
    <row r="7" ht="30" customHeight="1">
      <c r="A7" s="2" t="inlineStr">
        <is>
          <t>5.</t>
        </is>
      </c>
      <c r="B7" s="3" t="inlineStr">
        <is>
          <t>'Summary' adds the month up: minutes and stops by group, breakdown count, breakdown minutes and MTTR.</t>
        </is>
      </c>
    </row>
    <row r="8" ht="30" customHeight="1">
      <c r="A8" s="2" t="inlineStr">
        <is>
          <t>6.</t>
        </is>
      </c>
      <c r="B8" s="3" t="inlineStr">
        <is>
          <t>Type your machine names in the 'By machine' table on the Summary sheet to see which machine loses the most time.</t>
        </is>
      </c>
    </row>
    <row r="9" ht="30" customHeight="1">
      <c r="A9" s="2" t="inlineStr">
        <is>
          <t>7.</t>
        </is>
      </c>
      <c r="B9" s="3" t="inlineStr">
        <is>
          <t>Read the top line first: the group with the most minutes is next week's first fix.</t>
        </is>
      </c>
    </row>
    <row r="10" ht="30" customHeight="1">
      <c r="A10" s="2" t="inlineStr">
        <is>
          <t>8.</t>
        </is>
      </c>
      <c r="B10" s="3" t="inlineStr">
        <is>
          <t>Edit the reason list on the 'Lists' sheet if your floor needs one more — keep it under 25.</t>
        </is>
      </c>
    </row>
    <row r="11" ht="30" customHeight="1">
      <c r="A11" s="2" t="inlineStr">
        <is>
          <t>9.</t>
        </is>
      </c>
      <c r="B11" s="3" t="inlineStr">
        <is>
          <t>The 'Example' and 'Example Summary' sheets show one day on three machines.</t>
        </is>
      </c>
    </row>
    <row r="12" ht="30" customHeight="1">
      <c r="A12" s="2" t="inlineStr">
        <is>
          <t>10.</t>
        </is>
      </c>
      <c r="B12" s="3" t="inlineStr">
        <is>
          <t>Want every stop logged with its reason at the machine, on a tablet, with this summary live? See opeeye.com.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305"/>
  <sheetViews>
    <sheetView showGridLines="0" zoomScale="9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10" customWidth="1" min="2" max="2"/>
    <col width="6" customWidth="1" min="3" max="3"/>
    <col width="8" customWidth="1" min="4" max="4"/>
    <col width="9" customWidth="1" min="5" max="5"/>
    <col width="8" customWidth="1" min="6" max="6"/>
    <col width="28" customWidth="1" min="7" max="7"/>
    <col width="12" customWidth="1" min="8" max="8"/>
    <col width="11" customWidth="1" min="9" max="9"/>
    <col width="38" customWidth="1" min="10" max="10"/>
    <col width="12" customWidth="1" min="11" max="11"/>
  </cols>
  <sheetData>
    <row r="1">
      <c r="A1" s="4" t="inlineStr">
        <is>
          <t>MACHINE DOWNTIME LOG</t>
        </is>
      </c>
      <c r="H1" s="5" t="inlineStr">
        <is>
          <t>Free template · opeeye.com/guides/machine-downtime-reasons</t>
        </is>
      </c>
    </row>
    <row r="2">
      <c r="A2" s="6" t="inlineStr">
        <is>
          <t>Company</t>
        </is>
      </c>
      <c r="B2" s="7" t="n"/>
      <c r="C2" s="8" t="n"/>
      <c r="D2" s="6" t="inlineStr">
        <is>
          <t>Month</t>
        </is>
      </c>
      <c r="E2" s="7" t="n"/>
      <c r="F2" s="8" t="n"/>
    </row>
    <row r="3">
      <c r="A3" s="9" t="inlineStr">
        <is>
          <t>One row per stop. Type the time it stopped and restarted (hh:mm) and pick the reason; minutes, group and type fill themselves. Past midnight works.</t>
        </is>
      </c>
    </row>
    <row r="5" ht="32" customHeight="1">
      <c r="A5" s="10" t="inlineStr">
        <is>
          <t>Date</t>
        </is>
      </c>
      <c r="B5" s="10" t="inlineStr">
        <is>
          <t>Machine</t>
        </is>
      </c>
      <c r="C5" s="10" t="inlineStr">
        <is>
          <t>Shift</t>
        </is>
      </c>
      <c r="D5" s="10" t="inlineStr">
        <is>
          <t>Stopped
at</t>
        </is>
      </c>
      <c r="E5" s="10" t="inlineStr">
        <is>
          <t>Restarted
at</t>
        </is>
      </c>
      <c r="F5" s="10" t="inlineStr">
        <is>
          <t>Minutes</t>
        </is>
      </c>
      <c r="G5" s="10" t="inlineStr">
        <is>
          <t>Reason</t>
        </is>
      </c>
      <c r="H5" s="10" t="inlineStr">
        <is>
          <t>Group</t>
        </is>
      </c>
      <c r="I5" s="10" t="inlineStr">
        <is>
          <t>Breakdown
or pause</t>
        </is>
      </c>
      <c r="J5" s="10" t="inlineStr">
        <is>
          <t>What happened</t>
        </is>
      </c>
      <c r="K5" s="10" t="inlineStr">
        <is>
          <t>Fixed by</t>
        </is>
      </c>
    </row>
    <row r="6">
      <c r="A6" s="11" t="n"/>
      <c r="B6" s="12" t="n"/>
      <c r="C6" s="12" t="n"/>
      <c r="D6" s="13" t="n"/>
      <c r="E6" s="13" t="n"/>
      <c r="F6" s="14">
        <f>IF(OR(D6="",E6=""),"",ROUND(MOD(E6-D6,1)*1440,0))</f>
        <v/>
      </c>
      <c r="G6" s="15" t="n"/>
      <c r="H6" s="14">
        <f>IF(G6="","",IFERROR(VLOOKUP(G6,Lists!$A$2:$C$28,2,FALSE),""))</f>
        <v/>
      </c>
      <c r="I6" s="14">
        <f>IF(G6="","",IFERROR(VLOOKUP(G6,Lists!$A$2:$C$28,3,FALSE),""))</f>
        <v/>
      </c>
      <c r="J6" s="15" t="n"/>
      <c r="K6" s="12" t="n"/>
    </row>
    <row r="7">
      <c r="A7" s="11" t="n"/>
      <c r="B7" s="12" t="n"/>
      <c r="C7" s="12" t="n"/>
      <c r="D7" s="13" t="n"/>
      <c r="E7" s="13" t="n"/>
      <c r="F7" s="14">
        <f>IF(OR(D7="",E7=""),"",ROUND(MOD(E7-D7,1)*1440,0))</f>
        <v/>
      </c>
      <c r="G7" s="15" t="n"/>
      <c r="H7" s="14">
        <f>IF(G7="","",IFERROR(VLOOKUP(G7,Lists!$A$2:$C$28,2,FALSE),""))</f>
        <v/>
      </c>
      <c r="I7" s="14">
        <f>IF(G7="","",IFERROR(VLOOKUP(G7,Lists!$A$2:$C$28,3,FALSE),""))</f>
        <v/>
      </c>
      <c r="J7" s="15" t="n"/>
      <c r="K7" s="12" t="n"/>
    </row>
    <row r="8">
      <c r="A8" s="11" t="n"/>
      <c r="B8" s="12" t="n"/>
      <c r="C8" s="12" t="n"/>
      <c r="D8" s="13" t="n"/>
      <c r="E8" s="13" t="n"/>
      <c r="F8" s="14">
        <f>IF(OR(D8="",E8=""),"",ROUND(MOD(E8-D8,1)*1440,0))</f>
        <v/>
      </c>
      <c r="G8" s="15" t="n"/>
      <c r="H8" s="14">
        <f>IF(G8="","",IFERROR(VLOOKUP(G8,Lists!$A$2:$C$28,2,FALSE),""))</f>
        <v/>
      </c>
      <c r="I8" s="14">
        <f>IF(G8="","",IFERROR(VLOOKUP(G8,Lists!$A$2:$C$28,3,FALSE),""))</f>
        <v/>
      </c>
      <c r="J8" s="15" t="n"/>
      <c r="K8" s="12" t="n"/>
    </row>
    <row r="9">
      <c r="A9" s="11" t="n"/>
      <c r="B9" s="12" t="n"/>
      <c r="C9" s="12" t="n"/>
      <c r="D9" s="13" t="n"/>
      <c r="E9" s="13" t="n"/>
      <c r="F9" s="14">
        <f>IF(OR(D9="",E9=""),"",ROUND(MOD(E9-D9,1)*1440,0))</f>
        <v/>
      </c>
      <c r="G9" s="15" t="n"/>
      <c r="H9" s="14">
        <f>IF(G9="","",IFERROR(VLOOKUP(G9,Lists!$A$2:$C$28,2,FALSE),""))</f>
        <v/>
      </c>
      <c r="I9" s="14">
        <f>IF(G9="","",IFERROR(VLOOKUP(G9,Lists!$A$2:$C$28,3,FALSE),""))</f>
        <v/>
      </c>
      <c r="J9" s="15" t="n"/>
      <c r="K9" s="12" t="n"/>
    </row>
    <row r="10">
      <c r="A10" s="11" t="n"/>
      <c r="B10" s="12" t="n"/>
      <c r="C10" s="12" t="n"/>
      <c r="D10" s="13" t="n"/>
      <c r="E10" s="13" t="n"/>
      <c r="F10" s="14">
        <f>IF(OR(D10="",E10=""),"",ROUND(MOD(E10-D10,1)*1440,0))</f>
        <v/>
      </c>
      <c r="G10" s="15" t="n"/>
      <c r="H10" s="14">
        <f>IF(G10="","",IFERROR(VLOOKUP(G10,Lists!$A$2:$C$28,2,FALSE),""))</f>
        <v/>
      </c>
      <c r="I10" s="14">
        <f>IF(G10="","",IFERROR(VLOOKUP(G10,Lists!$A$2:$C$28,3,FALSE),""))</f>
        <v/>
      </c>
      <c r="J10" s="15" t="n"/>
      <c r="K10" s="12" t="n"/>
    </row>
    <row r="11">
      <c r="A11" s="11" t="n"/>
      <c r="B11" s="12" t="n"/>
      <c r="C11" s="12" t="n"/>
      <c r="D11" s="13" t="n"/>
      <c r="E11" s="13" t="n"/>
      <c r="F11" s="14">
        <f>IF(OR(D11="",E11=""),"",ROUND(MOD(E11-D11,1)*1440,0))</f>
        <v/>
      </c>
      <c r="G11" s="15" t="n"/>
      <c r="H11" s="14">
        <f>IF(G11="","",IFERROR(VLOOKUP(G11,Lists!$A$2:$C$28,2,FALSE),""))</f>
        <v/>
      </c>
      <c r="I11" s="14">
        <f>IF(G11="","",IFERROR(VLOOKUP(G11,Lists!$A$2:$C$28,3,FALSE),""))</f>
        <v/>
      </c>
      <c r="J11" s="15" t="n"/>
      <c r="K11" s="12" t="n"/>
    </row>
    <row r="12">
      <c r="A12" s="11" t="n"/>
      <c r="B12" s="12" t="n"/>
      <c r="C12" s="12" t="n"/>
      <c r="D12" s="13" t="n"/>
      <c r="E12" s="13" t="n"/>
      <c r="F12" s="14">
        <f>IF(OR(D12="",E12=""),"",ROUND(MOD(E12-D12,1)*1440,0))</f>
        <v/>
      </c>
      <c r="G12" s="15" t="n"/>
      <c r="H12" s="14">
        <f>IF(G12="","",IFERROR(VLOOKUP(G12,Lists!$A$2:$C$28,2,FALSE),""))</f>
        <v/>
      </c>
      <c r="I12" s="14">
        <f>IF(G12="","",IFERROR(VLOOKUP(G12,Lists!$A$2:$C$28,3,FALSE),""))</f>
        <v/>
      </c>
      <c r="J12" s="15" t="n"/>
      <c r="K12" s="12" t="n"/>
    </row>
    <row r="13">
      <c r="A13" s="11" t="n"/>
      <c r="B13" s="12" t="n"/>
      <c r="C13" s="12" t="n"/>
      <c r="D13" s="13" t="n"/>
      <c r="E13" s="13" t="n"/>
      <c r="F13" s="14">
        <f>IF(OR(D13="",E13=""),"",ROUND(MOD(E13-D13,1)*1440,0))</f>
        <v/>
      </c>
      <c r="G13" s="15" t="n"/>
      <c r="H13" s="14">
        <f>IF(G13="","",IFERROR(VLOOKUP(G13,Lists!$A$2:$C$28,2,FALSE),""))</f>
        <v/>
      </c>
      <c r="I13" s="14">
        <f>IF(G13="","",IFERROR(VLOOKUP(G13,Lists!$A$2:$C$28,3,FALSE),""))</f>
        <v/>
      </c>
      <c r="J13" s="15" t="n"/>
      <c r="K13" s="12" t="n"/>
    </row>
    <row r="14">
      <c r="A14" s="11" t="n"/>
      <c r="B14" s="12" t="n"/>
      <c r="C14" s="12" t="n"/>
      <c r="D14" s="13" t="n"/>
      <c r="E14" s="13" t="n"/>
      <c r="F14" s="14">
        <f>IF(OR(D14="",E14=""),"",ROUND(MOD(E14-D14,1)*1440,0))</f>
        <v/>
      </c>
      <c r="G14" s="15" t="n"/>
      <c r="H14" s="14">
        <f>IF(G14="","",IFERROR(VLOOKUP(G14,Lists!$A$2:$C$28,2,FALSE),""))</f>
        <v/>
      </c>
      <c r="I14" s="14">
        <f>IF(G14="","",IFERROR(VLOOKUP(G14,Lists!$A$2:$C$28,3,FALSE),""))</f>
        <v/>
      </c>
      <c r="J14" s="15" t="n"/>
      <c r="K14" s="12" t="n"/>
    </row>
    <row r="15">
      <c r="A15" s="11" t="n"/>
      <c r="B15" s="12" t="n"/>
      <c r="C15" s="12" t="n"/>
      <c r="D15" s="13" t="n"/>
      <c r="E15" s="13" t="n"/>
      <c r="F15" s="14">
        <f>IF(OR(D15="",E15=""),"",ROUND(MOD(E15-D15,1)*1440,0))</f>
        <v/>
      </c>
      <c r="G15" s="15" t="n"/>
      <c r="H15" s="14">
        <f>IF(G15="","",IFERROR(VLOOKUP(G15,Lists!$A$2:$C$28,2,FALSE),""))</f>
        <v/>
      </c>
      <c r="I15" s="14">
        <f>IF(G15="","",IFERROR(VLOOKUP(G15,Lists!$A$2:$C$28,3,FALSE),""))</f>
        <v/>
      </c>
      <c r="J15" s="15" t="n"/>
      <c r="K15" s="12" t="n"/>
    </row>
    <row r="16">
      <c r="A16" s="11" t="n"/>
      <c r="B16" s="12" t="n"/>
      <c r="C16" s="12" t="n"/>
      <c r="D16" s="13" t="n"/>
      <c r="E16" s="13" t="n"/>
      <c r="F16" s="14">
        <f>IF(OR(D16="",E16=""),"",ROUND(MOD(E16-D16,1)*1440,0))</f>
        <v/>
      </c>
      <c r="G16" s="15" t="n"/>
      <c r="H16" s="14">
        <f>IF(G16="","",IFERROR(VLOOKUP(G16,Lists!$A$2:$C$28,2,FALSE),""))</f>
        <v/>
      </c>
      <c r="I16" s="14">
        <f>IF(G16="","",IFERROR(VLOOKUP(G16,Lists!$A$2:$C$28,3,FALSE),""))</f>
        <v/>
      </c>
      <c r="J16" s="15" t="n"/>
      <c r="K16" s="12" t="n"/>
    </row>
    <row r="17">
      <c r="A17" s="11" t="n"/>
      <c r="B17" s="12" t="n"/>
      <c r="C17" s="12" t="n"/>
      <c r="D17" s="13" t="n"/>
      <c r="E17" s="13" t="n"/>
      <c r="F17" s="14">
        <f>IF(OR(D17="",E17=""),"",ROUND(MOD(E17-D17,1)*1440,0))</f>
        <v/>
      </c>
      <c r="G17" s="15" t="n"/>
      <c r="H17" s="14">
        <f>IF(G17="","",IFERROR(VLOOKUP(G17,Lists!$A$2:$C$28,2,FALSE),""))</f>
        <v/>
      </c>
      <c r="I17" s="14">
        <f>IF(G17="","",IFERROR(VLOOKUP(G17,Lists!$A$2:$C$28,3,FALSE),""))</f>
        <v/>
      </c>
      <c r="J17" s="15" t="n"/>
      <c r="K17" s="12" t="n"/>
    </row>
    <row r="18">
      <c r="A18" s="11" t="n"/>
      <c r="B18" s="12" t="n"/>
      <c r="C18" s="12" t="n"/>
      <c r="D18" s="13" t="n"/>
      <c r="E18" s="13" t="n"/>
      <c r="F18" s="14">
        <f>IF(OR(D18="",E18=""),"",ROUND(MOD(E18-D18,1)*1440,0))</f>
        <v/>
      </c>
      <c r="G18" s="15" t="n"/>
      <c r="H18" s="14">
        <f>IF(G18="","",IFERROR(VLOOKUP(G18,Lists!$A$2:$C$28,2,FALSE),""))</f>
        <v/>
      </c>
      <c r="I18" s="14">
        <f>IF(G18="","",IFERROR(VLOOKUP(G18,Lists!$A$2:$C$28,3,FALSE),""))</f>
        <v/>
      </c>
      <c r="J18" s="15" t="n"/>
      <c r="K18" s="12" t="n"/>
    </row>
    <row r="19">
      <c r="A19" s="11" t="n"/>
      <c r="B19" s="12" t="n"/>
      <c r="C19" s="12" t="n"/>
      <c r="D19" s="13" t="n"/>
      <c r="E19" s="13" t="n"/>
      <c r="F19" s="14">
        <f>IF(OR(D19="",E19=""),"",ROUND(MOD(E19-D19,1)*1440,0))</f>
        <v/>
      </c>
      <c r="G19" s="15" t="n"/>
      <c r="H19" s="14">
        <f>IF(G19="","",IFERROR(VLOOKUP(G19,Lists!$A$2:$C$28,2,FALSE),""))</f>
        <v/>
      </c>
      <c r="I19" s="14">
        <f>IF(G19="","",IFERROR(VLOOKUP(G19,Lists!$A$2:$C$28,3,FALSE),""))</f>
        <v/>
      </c>
      <c r="J19" s="15" t="n"/>
      <c r="K19" s="12" t="n"/>
    </row>
    <row r="20">
      <c r="A20" s="11" t="n"/>
      <c r="B20" s="12" t="n"/>
      <c r="C20" s="12" t="n"/>
      <c r="D20" s="13" t="n"/>
      <c r="E20" s="13" t="n"/>
      <c r="F20" s="14">
        <f>IF(OR(D20="",E20=""),"",ROUND(MOD(E20-D20,1)*1440,0))</f>
        <v/>
      </c>
      <c r="G20" s="15" t="n"/>
      <c r="H20" s="14">
        <f>IF(G20="","",IFERROR(VLOOKUP(G20,Lists!$A$2:$C$28,2,FALSE),""))</f>
        <v/>
      </c>
      <c r="I20" s="14">
        <f>IF(G20="","",IFERROR(VLOOKUP(G20,Lists!$A$2:$C$28,3,FALSE),""))</f>
        <v/>
      </c>
      <c r="J20" s="15" t="n"/>
      <c r="K20" s="12" t="n"/>
    </row>
    <row r="21">
      <c r="A21" s="11" t="n"/>
      <c r="B21" s="12" t="n"/>
      <c r="C21" s="12" t="n"/>
      <c r="D21" s="13" t="n"/>
      <c r="E21" s="13" t="n"/>
      <c r="F21" s="14">
        <f>IF(OR(D21="",E21=""),"",ROUND(MOD(E21-D21,1)*1440,0))</f>
        <v/>
      </c>
      <c r="G21" s="15" t="n"/>
      <c r="H21" s="14">
        <f>IF(G21="","",IFERROR(VLOOKUP(G21,Lists!$A$2:$C$28,2,FALSE),""))</f>
        <v/>
      </c>
      <c r="I21" s="14">
        <f>IF(G21="","",IFERROR(VLOOKUP(G21,Lists!$A$2:$C$28,3,FALSE),""))</f>
        <v/>
      </c>
      <c r="J21" s="15" t="n"/>
      <c r="K21" s="12" t="n"/>
    </row>
    <row r="22">
      <c r="A22" s="11" t="n"/>
      <c r="B22" s="12" t="n"/>
      <c r="C22" s="12" t="n"/>
      <c r="D22" s="13" t="n"/>
      <c r="E22" s="13" t="n"/>
      <c r="F22" s="14">
        <f>IF(OR(D22="",E22=""),"",ROUND(MOD(E22-D22,1)*1440,0))</f>
        <v/>
      </c>
      <c r="G22" s="15" t="n"/>
      <c r="H22" s="14">
        <f>IF(G22="","",IFERROR(VLOOKUP(G22,Lists!$A$2:$C$28,2,FALSE),""))</f>
        <v/>
      </c>
      <c r="I22" s="14">
        <f>IF(G22="","",IFERROR(VLOOKUP(G22,Lists!$A$2:$C$28,3,FALSE),""))</f>
        <v/>
      </c>
      <c r="J22" s="15" t="n"/>
      <c r="K22" s="12" t="n"/>
    </row>
    <row r="23">
      <c r="A23" s="11" t="n"/>
      <c r="B23" s="12" t="n"/>
      <c r="C23" s="12" t="n"/>
      <c r="D23" s="13" t="n"/>
      <c r="E23" s="13" t="n"/>
      <c r="F23" s="14">
        <f>IF(OR(D23="",E23=""),"",ROUND(MOD(E23-D23,1)*1440,0))</f>
        <v/>
      </c>
      <c r="G23" s="15" t="n"/>
      <c r="H23" s="14">
        <f>IF(G23="","",IFERROR(VLOOKUP(G23,Lists!$A$2:$C$28,2,FALSE),""))</f>
        <v/>
      </c>
      <c r="I23" s="14">
        <f>IF(G23="","",IFERROR(VLOOKUP(G23,Lists!$A$2:$C$28,3,FALSE),""))</f>
        <v/>
      </c>
      <c r="J23" s="15" t="n"/>
      <c r="K23" s="12" t="n"/>
    </row>
    <row r="24">
      <c r="A24" s="11" t="n"/>
      <c r="B24" s="12" t="n"/>
      <c r="C24" s="12" t="n"/>
      <c r="D24" s="13" t="n"/>
      <c r="E24" s="13" t="n"/>
      <c r="F24" s="14">
        <f>IF(OR(D24="",E24=""),"",ROUND(MOD(E24-D24,1)*1440,0))</f>
        <v/>
      </c>
      <c r="G24" s="15" t="n"/>
      <c r="H24" s="14">
        <f>IF(G24="","",IFERROR(VLOOKUP(G24,Lists!$A$2:$C$28,2,FALSE),""))</f>
        <v/>
      </c>
      <c r="I24" s="14">
        <f>IF(G24="","",IFERROR(VLOOKUP(G24,Lists!$A$2:$C$28,3,FALSE),""))</f>
        <v/>
      </c>
      <c r="J24" s="15" t="n"/>
      <c r="K24" s="12" t="n"/>
    </row>
    <row r="25">
      <c r="A25" s="11" t="n"/>
      <c r="B25" s="12" t="n"/>
      <c r="C25" s="12" t="n"/>
      <c r="D25" s="13" t="n"/>
      <c r="E25" s="13" t="n"/>
      <c r="F25" s="14">
        <f>IF(OR(D25="",E25=""),"",ROUND(MOD(E25-D25,1)*1440,0))</f>
        <v/>
      </c>
      <c r="G25" s="15" t="n"/>
      <c r="H25" s="14">
        <f>IF(G25="","",IFERROR(VLOOKUP(G25,Lists!$A$2:$C$28,2,FALSE),""))</f>
        <v/>
      </c>
      <c r="I25" s="14">
        <f>IF(G25="","",IFERROR(VLOOKUP(G25,Lists!$A$2:$C$28,3,FALSE),""))</f>
        <v/>
      </c>
      <c r="J25" s="15" t="n"/>
      <c r="K25" s="12" t="n"/>
    </row>
    <row r="26">
      <c r="A26" s="11" t="n"/>
      <c r="B26" s="12" t="n"/>
      <c r="C26" s="12" t="n"/>
      <c r="D26" s="13" t="n"/>
      <c r="E26" s="13" t="n"/>
      <c r="F26" s="14">
        <f>IF(OR(D26="",E26=""),"",ROUND(MOD(E26-D26,1)*1440,0))</f>
        <v/>
      </c>
      <c r="G26" s="15" t="n"/>
      <c r="H26" s="14">
        <f>IF(G26="","",IFERROR(VLOOKUP(G26,Lists!$A$2:$C$28,2,FALSE),""))</f>
        <v/>
      </c>
      <c r="I26" s="14">
        <f>IF(G26="","",IFERROR(VLOOKUP(G26,Lists!$A$2:$C$28,3,FALSE),""))</f>
        <v/>
      </c>
      <c r="J26" s="15" t="n"/>
      <c r="K26" s="12" t="n"/>
    </row>
    <row r="27">
      <c r="A27" s="11" t="n"/>
      <c r="B27" s="12" t="n"/>
      <c r="C27" s="12" t="n"/>
      <c r="D27" s="13" t="n"/>
      <c r="E27" s="13" t="n"/>
      <c r="F27" s="14">
        <f>IF(OR(D27="",E27=""),"",ROUND(MOD(E27-D27,1)*1440,0))</f>
        <v/>
      </c>
      <c r="G27" s="15" t="n"/>
      <c r="H27" s="14">
        <f>IF(G27="","",IFERROR(VLOOKUP(G27,Lists!$A$2:$C$28,2,FALSE),""))</f>
        <v/>
      </c>
      <c r="I27" s="14">
        <f>IF(G27="","",IFERROR(VLOOKUP(G27,Lists!$A$2:$C$28,3,FALSE),""))</f>
        <v/>
      </c>
      <c r="J27" s="15" t="n"/>
      <c r="K27" s="12" t="n"/>
    </row>
    <row r="28">
      <c r="A28" s="11" t="n"/>
      <c r="B28" s="12" t="n"/>
      <c r="C28" s="12" t="n"/>
      <c r="D28" s="13" t="n"/>
      <c r="E28" s="13" t="n"/>
      <c r="F28" s="14">
        <f>IF(OR(D28="",E28=""),"",ROUND(MOD(E28-D28,1)*1440,0))</f>
        <v/>
      </c>
      <c r="G28" s="15" t="n"/>
      <c r="H28" s="14">
        <f>IF(G28="","",IFERROR(VLOOKUP(G28,Lists!$A$2:$C$28,2,FALSE),""))</f>
        <v/>
      </c>
      <c r="I28" s="14">
        <f>IF(G28="","",IFERROR(VLOOKUP(G28,Lists!$A$2:$C$28,3,FALSE),""))</f>
        <v/>
      </c>
      <c r="J28" s="15" t="n"/>
      <c r="K28" s="12" t="n"/>
    </row>
    <row r="29">
      <c r="A29" s="11" t="n"/>
      <c r="B29" s="12" t="n"/>
      <c r="C29" s="12" t="n"/>
      <c r="D29" s="13" t="n"/>
      <c r="E29" s="13" t="n"/>
      <c r="F29" s="14">
        <f>IF(OR(D29="",E29=""),"",ROUND(MOD(E29-D29,1)*1440,0))</f>
        <v/>
      </c>
      <c r="G29" s="15" t="n"/>
      <c r="H29" s="14">
        <f>IF(G29="","",IFERROR(VLOOKUP(G29,Lists!$A$2:$C$28,2,FALSE),""))</f>
        <v/>
      </c>
      <c r="I29" s="14">
        <f>IF(G29="","",IFERROR(VLOOKUP(G29,Lists!$A$2:$C$28,3,FALSE),""))</f>
        <v/>
      </c>
      <c r="J29" s="15" t="n"/>
      <c r="K29" s="12" t="n"/>
    </row>
    <row r="30">
      <c r="A30" s="11" t="n"/>
      <c r="B30" s="12" t="n"/>
      <c r="C30" s="12" t="n"/>
      <c r="D30" s="13" t="n"/>
      <c r="E30" s="13" t="n"/>
      <c r="F30" s="14">
        <f>IF(OR(D30="",E30=""),"",ROUND(MOD(E30-D30,1)*1440,0))</f>
        <v/>
      </c>
      <c r="G30" s="15" t="n"/>
      <c r="H30" s="14">
        <f>IF(G30="","",IFERROR(VLOOKUP(G30,Lists!$A$2:$C$28,2,FALSE),""))</f>
        <v/>
      </c>
      <c r="I30" s="14">
        <f>IF(G30="","",IFERROR(VLOOKUP(G30,Lists!$A$2:$C$28,3,FALSE),""))</f>
        <v/>
      </c>
      <c r="J30" s="15" t="n"/>
      <c r="K30" s="12" t="n"/>
    </row>
    <row r="31">
      <c r="A31" s="11" t="n"/>
      <c r="B31" s="12" t="n"/>
      <c r="C31" s="12" t="n"/>
      <c r="D31" s="13" t="n"/>
      <c r="E31" s="13" t="n"/>
      <c r="F31" s="14">
        <f>IF(OR(D31="",E31=""),"",ROUND(MOD(E31-D31,1)*1440,0))</f>
        <v/>
      </c>
      <c r="G31" s="15" t="n"/>
      <c r="H31" s="14">
        <f>IF(G31="","",IFERROR(VLOOKUP(G31,Lists!$A$2:$C$28,2,FALSE),""))</f>
        <v/>
      </c>
      <c r="I31" s="14">
        <f>IF(G31="","",IFERROR(VLOOKUP(G31,Lists!$A$2:$C$28,3,FALSE),""))</f>
        <v/>
      </c>
      <c r="J31" s="15" t="n"/>
      <c r="K31" s="12" t="n"/>
    </row>
    <row r="32">
      <c r="A32" s="11" t="n"/>
      <c r="B32" s="12" t="n"/>
      <c r="C32" s="12" t="n"/>
      <c r="D32" s="13" t="n"/>
      <c r="E32" s="13" t="n"/>
      <c r="F32" s="14">
        <f>IF(OR(D32="",E32=""),"",ROUND(MOD(E32-D32,1)*1440,0))</f>
        <v/>
      </c>
      <c r="G32" s="15" t="n"/>
      <c r="H32" s="14">
        <f>IF(G32="","",IFERROR(VLOOKUP(G32,Lists!$A$2:$C$28,2,FALSE),""))</f>
        <v/>
      </c>
      <c r="I32" s="14">
        <f>IF(G32="","",IFERROR(VLOOKUP(G32,Lists!$A$2:$C$28,3,FALSE),""))</f>
        <v/>
      </c>
      <c r="J32" s="15" t="n"/>
      <c r="K32" s="12" t="n"/>
    </row>
    <row r="33">
      <c r="A33" s="11" t="n"/>
      <c r="B33" s="12" t="n"/>
      <c r="C33" s="12" t="n"/>
      <c r="D33" s="13" t="n"/>
      <c r="E33" s="13" t="n"/>
      <c r="F33" s="14">
        <f>IF(OR(D33="",E33=""),"",ROUND(MOD(E33-D33,1)*1440,0))</f>
        <v/>
      </c>
      <c r="G33" s="15" t="n"/>
      <c r="H33" s="14">
        <f>IF(G33="","",IFERROR(VLOOKUP(G33,Lists!$A$2:$C$28,2,FALSE),""))</f>
        <v/>
      </c>
      <c r="I33" s="14">
        <f>IF(G33="","",IFERROR(VLOOKUP(G33,Lists!$A$2:$C$28,3,FALSE),""))</f>
        <v/>
      </c>
      <c r="J33" s="15" t="n"/>
      <c r="K33" s="12" t="n"/>
    </row>
    <row r="34">
      <c r="A34" s="11" t="n"/>
      <c r="B34" s="12" t="n"/>
      <c r="C34" s="12" t="n"/>
      <c r="D34" s="13" t="n"/>
      <c r="E34" s="13" t="n"/>
      <c r="F34" s="14">
        <f>IF(OR(D34="",E34=""),"",ROUND(MOD(E34-D34,1)*1440,0))</f>
        <v/>
      </c>
      <c r="G34" s="15" t="n"/>
      <c r="H34" s="14">
        <f>IF(G34="","",IFERROR(VLOOKUP(G34,Lists!$A$2:$C$28,2,FALSE),""))</f>
        <v/>
      </c>
      <c r="I34" s="14">
        <f>IF(G34="","",IFERROR(VLOOKUP(G34,Lists!$A$2:$C$28,3,FALSE),""))</f>
        <v/>
      </c>
      <c r="J34" s="15" t="n"/>
      <c r="K34" s="12" t="n"/>
    </row>
    <row r="35">
      <c r="A35" s="11" t="n"/>
      <c r="B35" s="12" t="n"/>
      <c r="C35" s="12" t="n"/>
      <c r="D35" s="13" t="n"/>
      <c r="E35" s="13" t="n"/>
      <c r="F35" s="14">
        <f>IF(OR(D35="",E35=""),"",ROUND(MOD(E35-D35,1)*1440,0))</f>
        <v/>
      </c>
      <c r="G35" s="15" t="n"/>
      <c r="H35" s="14">
        <f>IF(G35="","",IFERROR(VLOOKUP(G35,Lists!$A$2:$C$28,2,FALSE),""))</f>
        <v/>
      </c>
      <c r="I35" s="14">
        <f>IF(G35="","",IFERROR(VLOOKUP(G35,Lists!$A$2:$C$28,3,FALSE),""))</f>
        <v/>
      </c>
      <c r="J35" s="15" t="n"/>
      <c r="K35" s="12" t="n"/>
    </row>
    <row r="36">
      <c r="A36" s="11" t="n"/>
      <c r="B36" s="12" t="n"/>
      <c r="C36" s="12" t="n"/>
      <c r="D36" s="13" t="n"/>
      <c r="E36" s="13" t="n"/>
      <c r="F36" s="14">
        <f>IF(OR(D36="",E36=""),"",ROUND(MOD(E36-D36,1)*1440,0))</f>
        <v/>
      </c>
      <c r="G36" s="15" t="n"/>
      <c r="H36" s="14">
        <f>IF(G36="","",IFERROR(VLOOKUP(G36,Lists!$A$2:$C$28,2,FALSE),""))</f>
        <v/>
      </c>
      <c r="I36" s="14">
        <f>IF(G36="","",IFERROR(VLOOKUP(G36,Lists!$A$2:$C$28,3,FALSE),""))</f>
        <v/>
      </c>
      <c r="J36" s="15" t="n"/>
      <c r="K36" s="12" t="n"/>
    </row>
    <row r="37">
      <c r="A37" s="11" t="n"/>
      <c r="B37" s="12" t="n"/>
      <c r="C37" s="12" t="n"/>
      <c r="D37" s="13" t="n"/>
      <c r="E37" s="13" t="n"/>
      <c r="F37" s="14">
        <f>IF(OR(D37="",E37=""),"",ROUND(MOD(E37-D37,1)*1440,0))</f>
        <v/>
      </c>
      <c r="G37" s="15" t="n"/>
      <c r="H37" s="14">
        <f>IF(G37="","",IFERROR(VLOOKUP(G37,Lists!$A$2:$C$28,2,FALSE),""))</f>
        <v/>
      </c>
      <c r="I37" s="14">
        <f>IF(G37="","",IFERROR(VLOOKUP(G37,Lists!$A$2:$C$28,3,FALSE),""))</f>
        <v/>
      </c>
      <c r="J37" s="15" t="n"/>
      <c r="K37" s="12" t="n"/>
    </row>
    <row r="38">
      <c r="A38" s="11" t="n"/>
      <c r="B38" s="12" t="n"/>
      <c r="C38" s="12" t="n"/>
      <c r="D38" s="13" t="n"/>
      <c r="E38" s="13" t="n"/>
      <c r="F38" s="14">
        <f>IF(OR(D38="",E38=""),"",ROUND(MOD(E38-D38,1)*1440,0))</f>
        <v/>
      </c>
      <c r="G38" s="15" t="n"/>
      <c r="H38" s="14">
        <f>IF(G38="","",IFERROR(VLOOKUP(G38,Lists!$A$2:$C$28,2,FALSE),""))</f>
        <v/>
      </c>
      <c r="I38" s="14">
        <f>IF(G38="","",IFERROR(VLOOKUP(G38,Lists!$A$2:$C$28,3,FALSE),""))</f>
        <v/>
      </c>
      <c r="J38" s="15" t="n"/>
      <c r="K38" s="12" t="n"/>
    </row>
    <row r="39">
      <c r="A39" s="11" t="n"/>
      <c r="B39" s="12" t="n"/>
      <c r="C39" s="12" t="n"/>
      <c r="D39" s="13" t="n"/>
      <c r="E39" s="13" t="n"/>
      <c r="F39" s="14">
        <f>IF(OR(D39="",E39=""),"",ROUND(MOD(E39-D39,1)*1440,0))</f>
        <v/>
      </c>
      <c r="G39" s="15" t="n"/>
      <c r="H39" s="14">
        <f>IF(G39="","",IFERROR(VLOOKUP(G39,Lists!$A$2:$C$28,2,FALSE),""))</f>
        <v/>
      </c>
      <c r="I39" s="14">
        <f>IF(G39="","",IFERROR(VLOOKUP(G39,Lists!$A$2:$C$28,3,FALSE),""))</f>
        <v/>
      </c>
      <c r="J39" s="15" t="n"/>
      <c r="K39" s="12" t="n"/>
    </row>
    <row r="40">
      <c r="A40" s="11" t="n"/>
      <c r="B40" s="12" t="n"/>
      <c r="C40" s="12" t="n"/>
      <c r="D40" s="13" t="n"/>
      <c r="E40" s="13" t="n"/>
      <c r="F40" s="14">
        <f>IF(OR(D40="",E40=""),"",ROUND(MOD(E40-D40,1)*1440,0))</f>
        <v/>
      </c>
      <c r="G40" s="15" t="n"/>
      <c r="H40" s="14">
        <f>IF(G40="","",IFERROR(VLOOKUP(G40,Lists!$A$2:$C$28,2,FALSE),""))</f>
        <v/>
      </c>
      <c r="I40" s="14">
        <f>IF(G40="","",IFERROR(VLOOKUP(G40,Lists!$A$2:$C$28,3,FALSE),""))</f>
        <v/>
      </c>
      <c r="J40" s="15" t="n"/>
      <c r="K40" s="12" t="n"/>
    </row>
    <row r="41">
      <c r="A41" s="11" t="n"/>
      <c r="B41" s="12" t="n"/>
      <c r="C41" s="12" t="n"/>
      <c r="D41" s="13" t="n"/>
      <c r="E41" s="13" t="n"/>
      <c r="F41" s="14">
        <f>IF(OR(D41="",E41=""),"",ROUND(MOD(E41-D41,1)*1440,0))</f>
        <v/>
      </c>
      <c r="G41" s="15" t="n"/>
      <c r="H41" s="14">
        <f>IF(G41="","",IFERROR(VLOOKUP(G41,Lists!$A$2:$C$28,2,FALSE),""))</f>
        <v/>
      </c>
      <c r="I41" s="14">
        <f>IF(G41="","",IFERROR(VLOOKUP(G41,Lists!$A$2:$C$28,3,FALSE),""))</f>
        <v/>
      </c>
      <c r="J41" s="15" t="n"/>
      <c r="K41" s="12" t="n"/>
    </row>
    <row r="42">
      <c r="A42" s="11" t="n"/>
      <c r="B42" s="12" t="n"/>
      <c r="C42" s="12" t="n"/>
      <c r="D42" s="13" t="n"/>
      <c r="E42" s="13" t="n"/>
      <c r="F42" s="14">
        <f>IF(OR(D42="",E42=""),"",ROUND(MOD(E42-D42,1)*1440,0))</f>
        <v/>
      </c>
      <c r="G42" s="15" t="n"/>
      <c r="H42" s="14">
        <f>IF(G42="","",IFERROR(VLOOKUP(G42,Lists!$A$2:$C$28,2,FALSE),""))</f>
        <v/>
      </c>
      <c r="I42" s="14">
        <f>IF(G42="","",IFERROR(VLOOKUP(G42,Lists!$A$2:$C$28,3,FALSE),""))</f>
        <v/>
      </c>
      <c r="J42" s="15" t="n"/>
      <c r="K42" s="12" t="n"/>
    </row>
    <row r="43">
      <c r="A43" s="11" t="n"/>
      <c r="B43" s="12" t="n"/>
      <c r="C43" s="12" t="n"/>
      <c r="D43" s="13" t="n"/>
      <c r="E43" s="13" t="n"/>
      <c r="F43" s="14">
        <f>IF(OR(D43="",E43=""),"",ROUND(MOD(E43-D43,1)*1440,0))</f>
        <v/>
      </c>
      <c r="G43" s="15" t="n"/>
      <c r="H43" s="14">
        <f>IF(G43="","",IFERROR(VLOOKUP(G43,Lists!$A$2:$C$28,2,FALSE),""))</f>
        <v/>
      </c>
      <c r="I43" s="14">
        <f>IF(G43="","",IFERROR(VLOOKUP(G43,Lists!$A$2:$C$28,3,FALSE),""))</f>
        <v/>
      </c>
      <c r="J43" s="15" t="n"/>
      <c r="K43" s="12" t="n"/>
    </row>
    <row r="44">
      <c r="A44" s="11" t="n"/>
      <c r="B44" s="12" t="n"/>
      <c r="C44" s="12" t="n"/>
      <c r="D44" s="13" t="n"/>
      <c r="E44" s="13" t="n"/>
      <c r="F44" s="14">
        <f>IF(OR(D44="",E44=""),"",ROUND(MOD(E44-D44,1)*1440,0))</f>
        <v/>
      </c>
      <c r="G44" s="15" t="n"/>
      <c r="H44" s="14">
        <f>IF(G44="","",IFERROR(VLOOKUP(G44,Lists!$A$2:$C$28,2,FALSE),""))</f>
        <v/>
      </c>
      <c r="I44" s="14">
        <f>IF(G44="","",IFERROR(VLOOKUP(G44,Lists!$A$2:$C$28,3,FALSE),""))</f>
        <v/>
      </c>
      <c r="J44" s="15" t="n"/>
      <c r="K44" s="12" t="n"/>
    </row>
    <row r="45">
      <c r="A45" s="11" t="n"/>
      <c r="B45" s="12" t="n"/>
      <c r="C45" s="12" t="n"/>
      <c r="D45" s="13" t="n"/>
      <c r="E45" s="13" t="n"/>
      <c r="F45" s="14">
        <f>IF(OR(D45="",E45=""),"",ROUND(MOD(E45-D45,1)*1440,0))</f>
        <v/>
      </c>
      <c r="G45" s="15" t="n"/>
      <c r="H45" s="14">
        <f>IF(G45="","",IFERROR(VLOOKUP(G45,Lists!$A$2:$C$28,2,FALSE),""))</f>
        <v/>
      </c>
      <c r="I45" s="14">
        <f>IF(G45="","",IFERROR(VLOOKUP(G45,Lists!$A$2:$C$28,3,FALSE),""))</f>
        <v/>
      </c>
      <c r="J45" s="15" t="n"/>
      <c r="K45" s="12" t="n"/>
    </row>
    <row r="46">
      <c r="A46" s="11" t="n"/>
      <c r="B46" s="12" t="n"/>
      <c r="C46" s="12" t="n"/>
      <c r="D46" s="13" t="n"/>
      <c r="E46" s="13" t="n"/>
      <c r="F46" s="14">
        <f>IF(OR(D46="",E46=""),"",ROUND(MOD(E46-D46,1)*1440,0))</f>
        <v/>
      </c>
      <c r="G46" s="15" t="n"/>
      <c r="H46" s="14">
        <f>IF(G46="","",IFERROR(VLOOKUP(G46,Lists!$A$2:$C$28,2,FALSE),""))</f>
        <v/>
      </c>
      <c r="I46" s="14">
        <f>IF(G46="","",IFERROR(VLOOKUP(G46,Lists!$A$2:$C$28,3,FALSE),""))</f>
        <v/>
      </c>
      <c r="J46" s="15" t="n"/>
      <c r="K46" s="12" t="n"/>
    </row>
    <row r="47">
      <c r="A47" s="11" t="n"/>
      <c r="B47" s="12" t="n"/>
      <c r="C47" s="12" t="n"/>
      <c r="D47" s="13" t="n"/>
      <c r="E47" s="13" t="n"/>
      <c r="F47" s="14">
        <f>IF(OR(D47="",E47=""),"",ROUND(MOD(E47-D47,1)*1440,0))</f>
        <v/>
      </c>
      <c r="G47" s="15" t="n"/>
      <c r="H47" s="14">
        <f>IF(G47="","",IFERROR(VLOOKUP(G47,Lists!$A$2:$C$28,2,FALSE),""))</f>
        <v/>
      </c>
      <c r="I47" s="14">
        <f>IF(G47="","",IFERROR(VLOOKUP(G47,Lists!$A$2:$C$28,3,FALSE),""))</f>
        <v/>
      </c>
      <c r="J47" s="15" t="n"/>
      <c r="K47" s="12" t="n"/>
    </row>
    <row r="48">
      <c r="A48" s="11" t="n"/>
      <c r="B48" s="12" t="n"/>
      <c r="C48" s="12" t="n"/>
      <c r="D48" s="13" t="n"/>
      <c r="E48" s="13" t="n"/>
      <c r="F48" s="14">
        <f>IF(OR(D48="",E48=""),"",ROUND(MOD(E48-D48,1)*1440,0))</f>
        <v/>
      </c>
      <c r="G48" s="15" t="n"/>
      <c r="H48" s="14">
        <f>IF(G48="","",IFERROR(VLOOKUP(G48,Lists!$A$2:$C$28,2,FALSE),""))</f>
        <v/>
      </c>
      <c r="I48" s="14">
        <f>IF(G48="","",IFERROR(VLOOKUP(G48,Lists!$A$2:$C$28,3,FALSE),""))</f>
        <v/>
      </c>
      <c r="J48" s="15" t="n"/>
      <c r="K48" s="12" t="n"/>
    </row>
    <row r="49">
      <c r="A49" s="11" t="n"/>
      <c r="B49" s="12" t="n"/>
      <c r="C49" s="12" t="n"/>
      <c r="D49" s="13" t="n"/>
      <c r="E49" s="13" t="n"/>
      <c r="F49" s="14">
        <f>IF(OR(D49="",E49=""),"",ROUND(MOD(E49-D49,1)*1440,0))</f>
        <v/>
      </c>
      <c r="G49" s="15" t="n"/>
      <c r="H49" s="14">
        <f>IF(G49="","",IFERROR(VLOOKUP(G49,Lists!$A$2:$C$28,2,FALSE),""))</f>
        <v/>
      </c>
      <c r="I49" s="14">
        <f>IF(G49="","",IFERROR(VLOOKUP(G49,Lists!$A$2:$C$28,3,FALSE),""))</f>
        <v/>
      </c>
      <c r="J49" s="15" t="n"/>
      <c r="K49" s="12" t="n"/>
    </row>
    <row r="50">
      <c r="A50" s="11" t="n"/>
      <c r="B50" s="12" t="n"/>
      <c r="C50" s="12" t="n"/>
      <c r="D50" s="13" t="n"/>
      <c r="E50" s="13" t="n"/>
      <c r="F50" s="14">
        <f>IF(OR(D50="",E50=""),"",ROUND(MOD(E50-D50,1)*1440,0))</f>
        <v/>
      </c>
      <c r="G50" s="15" t="n"/>
      <c r="H50" s="14">
        <f>IF(G50="","",IFERROR(VLOOKUP(G50,Lists!$A$2:$C$28,2,FALSE),""))</f>
        <v/>
      </c>
      <c r="I50" s="14">
        <f>IF(G50="","",IFERROR(VLOOKUP(G50,Lists!$A$2:$C$28,3,FALSE),""))</f>
        <v/>
      </c>
      <c r="J50" s="15" t="n"/>
      <c r="K50" s="12" t="n"/>
    </row>
    <row r="51">
      <c r="A51" s="11" t="n"/>
      <c r="B51" s="12" t="n"/>
      <c r="C51" s="12" t="n"/>
      <c r="D51" s="13" t="n"/>
      <c r="E51" s="13" t="n"/>
      <c r="F51" s="14">
        <f>IF(OR(D51="",E51=""),"",ROUND(MOD(E51-D51,1)*1440,0))</f>
        <v/>
      </c>
      <c r="G51" s="15" t="n"/>
      <c r="H51" s="14">
        <f>IF(G51="","",IFERROR(VLOOKUP(G51,Lists!$A$2:$C$28,2,FALSE),""))</f>
        <v/>
      </c>
      <c r="I51" s="14">
        <f>IF(G51="","",IFERROR(VLOOKUP(G51,Lists!$A$2:$C$28,3,FALSE),""))</f>
        <v/>
      </c>
      <c r="J51" s="15" t="n"/>
      <c r="K51" s="12" t="n"/>
    </row>
    <row r="52">
      <c r="A52" s="11" t="n"/>
      <c r="B52" s="12" t="n"/>
      <c r="C52" s="12" t="n"/>
      <c r="D52" s="13" t="n"/>
      <c r="E52" s="13" t="n"/>
      <c r="F52" s="14">
        <f>IF(OR(D52="",E52=""),"",ROUND(MOD(E52-D52,1)*1440,0))</f>
        <v/>
      </c>
      <c r="G52" s="15" t="n"/>
      <c r="H52" s="14">
        <f>IF(G52="","",IFERROR(VLOOKUP(G52,Lists!$A$2:$C$28,2,FALSE),""))</f>
        <v/>
      </c>
      <c r="I52" s="14">
        <f>IF(G52="","",IFERROR(VLOOKUP(G52,Lists!$A$2:$C$28,3,FALSE),""))</f>
        <v/>
      </c>
      <c r="J52" s="15" t="n"/>
      <c r="K52" s="12" t="n"/>
    </row>
    <row r="53">
      <c r="A53" s="11" t="n"/>
      <c r="B53" s="12" t="n"/>
      <c r="C53" s="12" t="n"/>
      <c r="D53" s="13" t="n"/>
      <c r="E53" s="13" t="n"/>
      <c r="F53" s="14">
        <f>IF(OR(D53="",E53=""),"",ROUND(MOD(E53-D53,1)*1440,0))</f>
        <v/>
      </c>
      <c r="G53" s="15" t="n"/>
      <c r="H53" s="14">
        <f>IF(G53="","",IFERROR(VLOOKUP(G53,Lists!$A$2:$C$28,2,FALSE),""))</f>
        <v/>
      </c>
      <c r="I53" s="14">
        <f>IF(G53="","",IFERROR(VLOOKUP(G53,Lists!$A$2:$C$28,3,FALSE),""))</f>
        <v/>
      </c>
      <c r="J53" s="15" t="n"/>
      <c r="K53" s="12" t="n"/>
    </row>
    <row r="54">
      <c r="A54" s="11" t="n"/>
      <c r="B54" s="12" t="n"/>
      <c r="C54" s="12" t="n"/>
      <c r="D54" s="13" t="n"/>
      <c r="E54" s="13" t="n"/>
      <c r="F54" s="14">
        <f>IF(OR(D54="",E54=""),"",ROUND(MOD(E54-D54,1)*1440,0))</f>
        <v/>
      </c>
      <c r="G54" s="15" t="n"/>
      <c r="H54" s="14">
        <f>IF(G54="","",IFERROR(VLOOKUP(G54,Lists!$A$2:$C$28,2,FALSE),""))</f>
        <v/>
      </c>
      <c r="I54" s="14">
        <f>IF(G54="","",IFERROR(VLOOKUP(G54,Lists!$A$2:$C$28,3,FALSE),""))</f>
        <v/>
      </c>
      <c r="J54" s="15" t="n"/>
      <c r="K54" s="12" t="n"/>
    </row>
    <row r="55">
      <c r="A55" s="11" t="n"/>
      <c r="B55" s="12" t="n"/>
      <c r="C55" s="12" t="n"/>
      <c r="D55" s="13" t="n"/>
      <c r="E55" s="13" t="n"/>
      <c r="F55" s="14">
        <f>IF(OR(D55="",E55=""),"",ROUND(MOD(E55-D55,1)*1440,0))</f>
        <v/>
      </c>
      <c r="G55" s="15" t="n"/>
      <c r="H55" s="14">
        <f>IF(G55="","",IFERROR(VLOOKUP(G55,Lists!$A$2:$C$28,2,FALSE),""))</f>
        <v/>
      </c>
      <c r="I55" s="14">
        <f>IF(G55="","",IFERROR(VLOOKUP(G55,Lists!$A$2:$C$28,3,FALSE),""))</f>
        <v/>
      </c>
      <c r="J55" s="15" t="n"/>
      <c r="K55" s="12" t="n"/>
    </row>
    <row r="56">
      <c r="A56" s="11" t="n"/>
      <c r="B56" s="12" t="n"/>
      <c r="C56" s="12" t="n"/>
      <c r="D56" s="13" t="n"/>
      <c r="E56" s="13" t="n"/>
      <c r="F56" s="14">
        <f>IF(OR(D56="",E56=""),"",ROUND(MOD(E56-D56,1)*1440,0))</f>
        <v/>
      </c>
      <c r="G56" s="15" t="n"/>
      <c r="H56" s="14">
        <f>IF(G56="","",IFERROR(VLOOKUP(G56,Lists!$A$2:$C$28,2,FALSE),""))</f>
        <v/>
      </c>
      <c r="I56" s="14">
        <f>IF(G56="","",IFERROR(VLOOKUP(G56,Lists!$A$2:$C$28,3,FALSE),""))</f>
        <v/>
      </c>
      <c r="J56" s="15" t="n"/>
      <c r="K56" s="12" t="n"/>
    </row>
    <row r="57">
      <c r="A57" s="11" t="n"/>
      <c r="B57" s="12" t="n"/>
      <c r="C57" s="12" t="n"/>
      <c r="D57" s="13" t="n"/>
      <c r="E57" s="13" t="n"/>
      <c r="F57" s="14">
        <f>IF(OR(D57="",E57=""),"",ROUND(MOD(E57-D57,1)*1440,0))</f>
        <v/>
      </c>
      <c r="G57" s="15" t="n"/>
      <c r="H57" s="14">
        <f>IF(G57="","",IFERROR(VLOOKUP(G57,Lists!$A$2:$C$28,2,FALSE),""))</f>
        <v/>
      </c>
      <c r="I57" s="14">
        <f>IF(G57="","",IFERROR(VLOOKUP(G57,Lists!$A$2:$C$28,3,FALSE),""))</f>
        <v/>
      </c>
      <c r="J57" s="15" t="n"/>
      <c r="K57" s="12" t="n"/>
    </row>
    <row r="58">
      <c r="A58" s="11" t="n"/>
      <c r="B58" s="12" t="n"/>
      <c r="C58" s="12" t="n"/>
      <c r="D58" s="13" t="n"/>
      <c r="E58" s="13" t="n"/>
      <c r="F58" s="14">
        <f>IF(OR(D58="",E58=""),"",ROUND(MOD(E58-D58,1)*1440,0))</f>
        <v/>
      </c>
      <c r="G58" s="15" t="n"/>
      <c r="H58" s="14">
        <f>IF(G58="","",IFERROR(VLOOKUP(G58,Lists!$A$2:$C$28,2,FALSE),""))</f>
        <v/>
      </c>
      <c r="I58" s="14">
        <f>IF(G58="","",IFERROR(VLOOKUP(G58,Lists!$A$2:$C$28,3,FALSE),""))</f>
        <v/>
      </c>
      <c r="J58" s="15" t="n"/>
      <c r="K58" s="12" t="n"/>
    </row>
    <row r="59">
      <c r="A59" s="11" t="n"/>
      <c r="B59" s="12" t="n"/>
      <c r="C59" s="12" t="n"/>
      <c r="D59" s="13" t="n"/>
      <c r="E59" s="13" t="n"/>
      <c r="F59" s="14">
        <f>IF(OR(D59="",E59=""),"",ROUND(MOD(E59-D59,1)*1440,0))</f>
        <v/>
      </c>
      <c r="G59" s="15" t="n"/>
      <c r="H59" s="14">
        <f>IF(G59="","",IFERROR(VLOOKUP(G59,Lists!$A$2:$C$28,2,FALSE),""))</f>
        <v/>
      </c>
      <c r="I59" s="14">
        <f>IF(G59="","",IFERROR(VLOOKUP(G59,Lists!$A$2:$C$28,3,FALSE),""))</f>
        <v/>
      </c>
      <c r="J59" s="15" t="n"/>
      <c r="K59" s="12" t="n"/>
    </row>
    <row r="60">
      <c r="A60" s="11" t="n"/>
      <c r="B60" s="12" t="n"/>
      <c r="C60" s="12" t="n"/>
      <c r="D60" s="13" t="n"/>
      <c r="E60" s="13" t="n"/>
      <c r="F60" s="14">
        <f>IF(OR(D60="",E60=""),"",ROUND(MOD(E60-D60,1)*1440,0))</f>
        <v/>
      </c>
      <c r="G60" s="15" t="n"/>
      <c r="H60" s="14">
        <f>IF(G60="","",IFERROR(VLOOKUP(G60,Lists!$A$2:$C$28,2,FALSE),""))</f>
        <v/>
      </c>
      <c r="I60" s="14">
        <f>IF(G60="","",IFERROR(VLOOKUP(G60,Lists!$A$2:$C$28,3,FALSE),""))</f>
        <v/>
      </c>
      <c r="J60" s="15" t="n"/>
      <c r="K60" s="12" t="n"/>
    </row>
    <row r="61">
      <c r="A61" s="11" t="n"/>
      <c r="B61" s="12" t="n"/>
      <c r="C61" s="12" t="n"/>
      <c r="D61" s="13" t="n"/>
      <c r="E61" s="13" t="n"/>
      <c r="F61" s="14">
        <f>IF(OR(D61="",E61=""),"",ROUND(MOD(E61-D61,1)*1440,0))</f>
        <v/>
      </c>
      <c r="G61" s="15" t="n"/>
      <c r="H61" s="14">
        <f>IF(G61="","",IFERROR(VLOOKUP(G61,Lists!$A$2:$C$28,2,FALSE),""))</f>
        <v/>
      </c>
      <c r="I61" s="14">
        <f>IF(G61="","",IFERROR(VLOOKUP(G61,Lists!$A$2:$C$28,3,FALSE),""))</f>
        <v/>
      </c>
      <c r="J61" s="15" t="n"/>
      <c r="K61" s="12" t="n"/>
    </row>
    <row r="62">
      <c r="A62" s="11" t="n"/>
      <c r="B62" s="12" t="n"/>
      <c r="C62" s="12" t="n"/>
      <c r="D62" s="13" t="n"/>
      <c r="E62" s="13" t="n"/>
      <c r="F62" s="14">
        <f>IF(OR(D62="",E62=""),"",ROUND(MOD(E62-D62,1)*1440,0))</f>
        <v/>
      </c>
      <c r="G62" s="15" t="n"/>
      <c r="H62" s="14">
        <f>IF(G62="","",IFERROR(VLOOKUP(G62,Lists!$A$2:$C$28,2,FALSE),""))</f>
        <v/>
      </c>
      <c r="I62" s="14">
        <f>IF(G62="","",IFERROR(VLOOKUP(G62,Lists!$A$2:$C$28,3,FALSE),""))</f>
        <v/>
      </c>
      <c r="J62" s="15" t="n"/>
      <c r="K62" s="12" t="n"/>
    </row>
    <row r="63">
      <c r="A63" s="11" t="n"/>
      <c r="B63" s="12" t="n"/>
      <c r="C63" s="12" t="n"/>
      <c r="D63" s="13" t="n"/>
      <c r="E63" s="13" t="n"/>
      <c r="F63" s="14">
        <f>IF(OR(D63="",E63=""),"",ROUND(MOD(E63-D63,1)*1440,0))</f>
        <v/>
      </c>
      <c r="G63" s="15" t="n"/>
      <c r="H63" s="14">
        <f>IF(G63="","",IFERROR(VLOOKUP(G63,Lists!$A$2:$C$28,2,FALSE),""))</f>
        <v/>
      </c>
      <c r="I63" s="14">
        <f>IF(G63="","",IFERROR(VLOOKUP(G63,Lists!$A$2:$C$28,3,FALSE),""))</f>
        <v/>
      </c>
      <c r="J63" s="15" t="n"/>
      <c r="K63" s="12" t="n"/>
    </row>
    <row r="64">
      <c r="A64" s="11" t="n"/>
      <c r="B64" s="12" t="n"/>
      <c r="C64" s="12" t="n"/>
      <c r="D64" s="13" t="n"/>
      <c r="E64" s="13" t="n"/>
      <c r="F64" s="14">
        <f>IF(OR(D64="",E64=""),"",ROUND(MOD(E64-D64,1)*1440,0))</f>
        <v/>
      </c>
      <c r="G64" s="15" t="n"/>
      <c r="H64" s="14">
        <f>IF(G64="","",IFERROR(VLOOKUP(G64,Lists!$A$2:$C$28,2,FALSE),""))</f>
        <v/>
      </c>
      <c r="I64" s="14">
        <f>IF(G64="","",IFERROR(VLOOKUP(G64,Lists!$A$2:$C$28,3,FALSE),""))</f>
        <v/>
      </c>
      <c r="J64" s="15" t="n"/>
      <c r="K64" s="12" t="n"/>
    </row>
    <row r="65">
      <c r="A65" s="11" t="n"/>
      <c r="B65" s="12" t="n"/>
      <c r="C65" s="12" t="n"/>
      <c r="D65" s="13" t="n"/>
      <c r="E65" s="13" t="n"/>
      <c r="F65" s="14">
        <f>IF(OR(D65="",E65=""),"",ROUND(MOD(E65-D65,1)*1440,0))</f>
        <v/>
      </c>
      <c r="G65" s="15" t="n"/>
      <c r="H65" s="14">
        <f>IF(G65="","",IFERROR(VLOOKUP(G65,Lists!$A$2:$C$28,2,FALSE),""))</f>
        <v/>
      </c>
      <c r="I65" s="14">
        <f>IF(G65="","",IFERROR(VLOOKUP(G65,Lists!$A$2:$C$28,3,FALSE),""))</f>
        <v/>
      </c>
      <c r="J65" s="15" t="n"/>
      <c r="K65" s="12" t="n"/>
    </row>
    <row r="66">
      <c r="A66" s="11" t="n"/>
      <c r="B66" s="12" t="n"/>
      <c r="C66" s="12" t="n"/>
      <c r="D66" s="13" t="n"/>
      <c r="E66" s="13" t="n"/>
      <c r="F66" s="14">
        <f>IF(OR(D66="",E66=""),"",ROUND(MOD(E66-D66,1)*1440,0))</f>
        <v/>
      </c>
      <c r="G66" s="15" t="n"/>
      <c r="H66" s="14">
        <f>IF(G66="","",IFERROR(VLOOKUP(G66,Lists!$A$2:$C$28,2,FALSE),""))</f>
        <v/>
      </c>
      <c r="I66" s="14">
        <f>IF(G66="","",IFERROR(VLOOKUP(G66,Lists!$A$2:$C$28,3,FALSE),""))</f>
        <v/>
      </c>
      <c r="J66" s="15" t="n"/>
      <c r="K66" s="12" t="n"/>
    </row>
    <row r="67">
      <c r="A67" s="11" t="n"/>
      <c r="B67" s="12" t="n"/>
      <c r="C67" s="12" t="n"/>
      <c r="D67" s="13" t="n"/>
      <c r="E67" s="13" t="n"/>
      <c r="F67" s="14">
        <f>IF(OR(D67="",E67=""),"",ROUND(MOD(E67-D67,1)*1440,0))</f>
        <v/>
      </c>
      <c r="G67" s="15" t="n"/>
      <c r="H67" s="14">
        <f>IF(G67="","",IFERROR(VLOOKUP(G67,Lists!$A$2:$C$28,2,FALSE),""))</f>
        <v/>
      </c>
      <c r="I67" s="14">
        <f>IF(G67="","",IFERROR(VLOOKUP(G67,Lists!$A$2:$C$28,3,FALSE),""))</f>
        <v/>
      </c>
      <c r="J67" s="15" t="n"/>
      <c r="K67" s="12" t="n"/>
    </row>
    <row r="68">
      <c r="A68" s="11" t="n"/>
      <c r="B68" s="12" t="n"/>
      <c r="C68" s="12" t="n"/>
      <c r="D68" s="13" t="n"/>
      <c r="E68" s="13" t="n"/>
      <c r="F68" s="14">
        <f>IF(OR(D68="",E68=""),"",ROUND(MOD(E68-D68,1)*1440,0))</f>
        <v/>
      </c>
      <c r="G68" s="15" t="n"/>
      <c r="H68" s="14">
        <f>IF(G68="","",IFERROR(VLOOKUP(G68,Lists!$A$2:$C$28,2,FALSE),""))</f>
        <v/>
      </c>
      <c r="I68" s="14">
        <f>IF(G68="","",IFERROR(VLOOKUP(G68,Lists!$A$2:$C$28,3,FALSE),""))</f>
        <v/>
      </c>
      <c r="J68" s="15" t="n"/>
      <c r="K68" s="12" t="n"/>
    </row>
    <row r="69">
      <c r="A69" s="11" t="n"/>
      <c r="B69" s="12" t="n"/>
      <c r="C69" s="12" t="n"/>
      <c r="D69" s="13" t="n"/>
      <c r="E69" s="13" t="n"/>
      <c r="F69" s="14">
        <f>IF(OR(D69="",E69=""),"",ROUND(MOD(E69-D69,1)*1440,0))</f>
        <v/>
      </c>
      <c r="G69" s="15" t="n"/>
      <c r="H69" s="14">
        <f>IF(G69="","",IFERROR(VLOOKUP(G69,Lists!$A$2:$C$28,2,FALSE),""))</f>
        <v/>
      </c>
      <c r="I69" s="14">
        <f>IF(G69="","",IFERROR(VLOOKUP(G69,Lists!$A$2:$C$28,3,FALSE),""))</f>
        <v/>
      </c>
      <c r="J69" s="15" t="n"/>
      <c r="K69" s="12" t="n"/>
    </row>
    <row r="70">
      <c r="A70" s="11" t="n"/>
      <c r="B70" s="12" t="n"/>
      <c r="C70" s="12" t="n"/>
      <c r="D70" s="13" t="n"/>
      <c r="E70" s="13" t="n"/>
      <c r="F70" s="14">
        <f>IF(OR(D70="",E70=""),"",ROUND(MOD(E70-D70,1)*1440,0))</f>
        <v/>
      </c>
      <c r="G70" s="15" t="n"/>
      <c r="H70" s="14">
        <f>IF(G70="","",IFERROR(VLOOKUP(G70,Lists!$A$2:$C$28,2,FALSE),""))</f>
        <v/>
      </c>
      <c r="I70" s="14">
        <f>IF(G70="","",IFERROR(VLOOKUP(G70,Lists!$A$2:$C$28,3,FALSE),""))</f>
        <v/>
      </c>
      <c r="J70" s="15" t="n"/>
      <c r="K70" s="12" t="n"/>
    </row>
    <row r="71">
      <c r="A71" s="11" t="n"/>
      <c r="B71" s="12" t="n"/>
      <c r="C71" s="12" t="n"/>
      <c r="D71" s="13" t="n"/>
      <c r="E71" s="13" t="n"/>
      <c r="F71" s="14">
        <f>IF(OR(D71="",E71=""),"",ROUND(MOD(E71-D71,1)*1440,0))</f>
        <v/>
      </c>
      <c r="G71" s="15" t="n"/>
      <c r="H71" s="14">
        <f>IF(G71="","",IFERROR(VLOOKUP(G71,Lists!$A$2:$C$28,2,FALSE),""))</f>
        <v/>
      </c>
      <c r="I71" s="14">
        <f>IF(G71="","",IFERROR(VLOOKUP(G71,Lists!$A$2:$C$28,3,FALSE),""))</f>
        <v/>
      </c>
      <c r="J71" s="15" t="n"/>
      <c r="K71" s="12" t="n"/>
    </row>
    <row r="72">
      <c r="A72" s="11" t="n"/>
      <c r="B72" s="12" t="n"/>
      <c r="C72" s="12" t="n"/>
      <c r="D72" s="13" t="n"/>
      <c r="E72" s="13" t="n"/>
      <c r="F72" s="14">
        <f>IF(OR(D72="",E72=""),"",ROUND(MOD(E72-D72,1)*1440,0))</f>
        <v/>
      </c>
      <c r="G72" s="15" t="n"/>
      <c r="H72" s="14">
        <f>IF(G72="","",IFERROR(VLOOKUP(G72,Lists!$A$2:$C$28,2,FALSE),""))</f>
        <v/>
      </c>
      <c r="I72" s="14">
        <f>IF(G72="","",IFERROR(VLOOKUP(G72,Lists!$A$2:$C$28,3,FALSE),""))</f>
        <v/>
      </c>
      <c r="J72" s="15" t="n"/>
      <c r="K72" s="12" t="n"/>
    </row>
    <row r="73">
      <c r="A73" s="11" t="n"/>
      <c r="B73" s="12" t="n"/>
      <c r="C73" s="12" t="n"/>
      <c r="D73" s="13" t="n"/>
      <c r="E73" s="13" t="n"/>
      <c r="F73" s="14">
        <f>IF(OR(D73="",E73=""),"",ROUND(MOD(E73-D73,1)*1440,0))</f>
        <v/>
      </c>
      <c r="G73" s="15" t="n"/>
      <c r="H73" s="14">
        <f>IF(G73="","",IFERROR(VLOOKUP(G73,Lists!$A$2:$C$28,2,FALSE),""))</f>
        <v/>
      </c>
      <c r="I73" s="14">
        <f>IF(G73="","",IFERROR(VLOOKUP(G73,Lists!$A$2:$C$28,3,FALSE),""))</f>
        <v/>
      </c>
      <c r="J73" s="15" t="n"/>
      <c r="K73" s="12" t="n"/>
    </row>
    <row r="74">
      <c r="A74" s="11" t="n"/>
      <c r="B74" s="12" t="n"/>
      <c r="C74" s="12" t="n"/>
      <c r="D74" s="13" t="n"/>
      <c r="E74" s="13" t="n"/>
      <c r="F74" s="14">
        <f>IF(OR(D74="",E74=""),"",ROUND(MOD(E74-D74,1)*1440,0))</f>
        <v/>
      </c>
      <c r="G74" s="15" t="n"/>
      <c r="H74" s="14">
        <f>IF(G74="","",IFERROR(VLOOKUP(G74,Lists!$A$2:$C$28,2,FALSE),""))</f>
        <v/>
      </c>
      <c r="I74" s="14">
        <f>IF(G74="","",IFERROR(VLOOKUP(G74,Lists!$A$2:$C$28,3,FALSE),""))</f>
        <v/>
      </c>
      <c r="J74" s="15" t="n"/>
      <c r="K74" s="12" t="n"/>
    </row>
    <row r="75">
      <c r="A75" s="11" t="n"/>
      <c r="B75" s="12" t="n"/>
      <c r="C75" s="12" t="n"/>
      <c r="D75" s="13" t="n"/>
      <c r="E75" s="13" t="n"/>
      <c r="F75" s="14">
        <f>IF(OR(D75="",E75=""),"",ROUND(MOD(E75-D75,1)*1440,0))</f>
        <v/>
      </c>
      <c r="G75" s="15" t="n"/>
      <c r="H75" s="14">
        <f>IF(G75="","",IFERROR(VLOOKUP(G75,Lists!$A$2:$C$28,2,FALSE),""))</f>
        <v/>
      </c>
      <c r="I75" s="14">
        <f>IF(G75="","",IFERROR(VLOOKUP(G75,Lists!$A$2:$C$28,3,FALSE),""))</f>
        <v/>
      </c>
      <c r="J75" s="15" t="n"/>
      <c r="K75" s="12" t="n"/>
    </row>
    <row r="76">
      <c r="A76" s="11" t="n"/>
      <c r="B76" s="12" t="n"/>
      <c r="C76" s="12" t="n"/>
      <c r="D76" s="13" t="n"/>
      <c r="E76" s="13" t="n"/>
      <c r="F76" s="14">
        <f>IF(OR(D76="",E76=""),"",ROUND(MOD(E76-D76,1)*1440,0))</f>
        <v/>
      </c>
      <c r="G76" s="15" t="n"/>
      <c r="H76" s="14">
        <f>IF(G76="","",IFERROR(VLOOKUP(G76,Lists!$A$2:$C$28,2,FALSE),""))</f>
        <v/>
      </c>
      <c r="I76" s="14">
        <f>IF(G76="","",IFERROR(VLOOKUP(G76,Lists!$A$2:$C$28,3,FALSE),""))</f>
        <v/>
      </c>
      <c r="J76" s="15" t="n"/>
      <c r="K76" s="12" t="n"/>
    </row>
    <row r="77">
      <c r="A77" s="11" t="n"/>
      <c r="B77" s="12" t="n"/>
      <c r="C77" s="12" t="n"/>
      <c r="D77" s="13" t="n"/>
      <c r="E77" s="13" t="n"/>
      <c r="F77" s="14">
        <f>IF(OR(D77="",E77=""),"",ROUND(MOD(E77-D77,1)*1440,0))</f>
        <v/>
      </c>
      <c r="G77" s="15" t="n"/>
      <c r="H77" s="14">
        <f>IF(G77="","",IFERROR(VLOOKUP(G77,Lists!$A$2:$C$28,2,FALSE),""))</f>
        <v/>
      </c>
      <c r="I77" s="14">
        <f>IF(G77="","",IFERROR(VLOOKUP(G77,Lists!$A$2:$C$28,3,FALSE),""))</f>
        <v/>
      </c>
      <c r="J77" s="15" t="n"/>
      <c r="K77" s="12" t="n"/>
    </row>
    <row r="78">
      <c r="A78" s="11" t="n"/>
      <c r="B78" s="12" t="n"/>
      <c r="C78" s="12" t="n"/>
      <c r="D78" s="13" t="n"/>
      <c r="E78" s="13" t="n"/>
      <c r="F78" s="14">
        <f>IF(OR(D78="",E78=""),"",ROUND(MOD(E78-D78,1)*1440,0))</f>
        <v/>
      </c>
      <c r="G78" s="15" t="n"/>
      <c r="H78" s="14">
        <f>IF(G78="","",IFERROR(VLOOKUP(G78,Lists!$A$2:$C$28,2,FALSE),""))</f>
        <v/>
      </c>
      <c r="I78" s="14">
        <f>IF(G78="","",IFERROR(VLOOKUP(G78,Lists!$A$2:$C$28,3,FALSE),""))</f>
        <v/>
      </c>
      <c r="J78" s="15" t="n"/>
      <c r="K78" s="12" t="n"/>
    </row>
    <row r="79">
      <c r="A79" s="11" t="n"/>
      <c r="B79" s="12" t="n"/>
      <c r="C79" s="12" t="n"/>
      <c r="D79" s="13" t="n"/>
      <c r="E79" s="13" t="n"/>
      <c r="F79" s="14">
        <f>IF(OR(D79="",E79=""),"",ROUND(MOD(E79-D79,1)*1440,0))</f>
        <v/>
      </c>
      <c r="G79" s="15" t="n"/>
      <c r="H79" s="14">
        <f>IF(G79="","",IFERROR(VLOOKUP(G79,Lists!$A$2:$C$28,2,FALSE),""))</f>
        <v/>
      </c>
      <c r="I79" s="14">
        <f>IF(G79="","",IFERROR(VLOOKUP(G79,Lists!$A$2:$C$28,3,FALSE),""))</f>
        <v/>
      </c>
      <c r="J79" s="15" t="n"/>
      <c r="K79" s="12" t="n"/>
    </row>
    <row r="80">
      <c r="A80" s="11" t="n"/>
      <c r="B80" s="12" t="n"/>
      <c r="C80" s="12" t="n"/>
      <c r="D80" s="13" t="n"/>
      <c r="E80" s="13" t="n"/>
      <c r="F80" s="14">
        <f>IF(OR(D80="",E80=""),"",ROUND(MOD(E80-D80,1)*1440,0))</f>
        <v/>
      </c>
      <c r="G80" s="15" t="n"/>
      <c r="H80" s="14">
        <f>IF(G80="","",IFERROR(VLOOKUP(G80,Lists!$A$2:$C$28,2,FALSE),""))</f>
        <v/>
      </c>
      <c r="I80" s="14">
        <f>IF(G80="","",IFERROR(VLOOKUP(G80,Lists!$A$2:$C$28,3,FALSE),""))</f>
        <v/>
      </c>
      <c r="J80" s="15" t="n"/>
      <c r="K80" s="12" t="n"/>
    </row>
    <row r="81">
      <c r="A81" s="11" t="n"/>
      <c r="B81" s="12" t="n"/>
      <c r="C81" s="12" t="n"/>
      <c r="D81" s="13" t="n"/>
      <c r="E81" s="13" t="n"/>
      <c r="F81" s="14">
        <f>IF(OR(D81="",E81=""),"",ROUND(MOD(E81-D81,1)*1440,0))</f>
        <v/>
      </c>
      <c r="G81" s="15" t="n"/>
      <c r="H81" s="14">
        <f>IF(G81="","",IFERROR(VLOOKUP(G81,Lists!$A$2:$C$28,2,FALSE),""))</f>
        <v/>
      </c>
      <c r="I81" s="14">
        <f>IF(G81="","",IFERROR(VLOOKUP(G81,Lists!$A$2:$C$28,3,FALSE),""))</f>
        <v/>
      </c>
      <c r="J81" s="15" t="n"/>
      <c r="K81" s="12" t="n"/>
    </row>
    <row r="82">
      <c r="A82" s="11" t="n"/>
      <c r="B82" s="12" t="n"/>
      <c r="C82" s="12" t="n"/>
      <c r="D82" s="13" t="n"/>
      <c r="E82" s="13" t="n"/>
      <c r="F82" s="14">
        <f>IF(OR(D82="",E82=""),"",ROUND(MOD(E82-D82,1)*1440,0))</f>
        <v/>
      </c>
      <c r="G82" s="15" t="n"/>
      <c r="H82" s="14">
        <f>IF(G82="","",IFERROR(VLOOKUP(G82,Lists!$A$2:$C$28,2,FALSE),""))</f>
        <v/>
      </c>
      <c r="I82" s="14">
        <f>IF(G82="","",IFERROR(VLOOKUP(G82,Lists!$A$2:$C$28,3,FALSE),""))</f>
        <v/>
      </c>
      <c r="J82" s="15" t="n"/>
      <c r="K82" s="12" t="n"/>
    </row>
    <row r="83">
      <c r="A83" s="11" t="n"/>
      <c r="B83" s="12" t="n"/>
      <c r="C83" s="12" t="n"/>
      <c r="D83" s="13" t="n"/>
      <c r="E83" s="13" t="n"/>
      <c r="F83" s="14">
        <f>IF(OR(D83="",E83=""),"",ROUND(MOD(E83-D83,1)*1440,0))</f>
        <v/>
      </c>
      <c r="G83" s="15" t="n"/>
      <c r="H83" s="14">
        <f>IF(G83="","",IFERROR(VLOOKUP(G83,Lists!$A$2:$C$28,2,FALSE),""))</f>
        <v/>
      </c>
      <c r="I83" s="14">
        <f>IF(G83="","",IFERROR(VLOOKUP(G83,Lists!$A$2:$C$28,3,FALSE),""))</f>
        <v/>
      </c>
      <c r="J83" s="15" t="n"/>
      <c r="K83" s="12" t="n"/>
    </row>
    <row r="84">
      <c r="A84" s="11" t="n"/>
      <c r="B84" s="12" t="n"/>
      <c r="C84" s="12" t="n"/>
      <c r="D84" s="13" t="n"/>
      <c r="E84" s="13" t="n"/>
      <c r="F84" s="14">
        <f>IF(OR(D84="",E84=""),"",ROUND(MOD(E84-D84,1)*1440,0))</f>
        <v/>
      </c>
      <c r="G84" s="15" t="n"/>
      <c r="H84" s="14">
        <f>IF(G84="","",IFERROR(VLOOKUP(G84,Lists!$A$2:$C$28,2,FALSE),""))</f>
        <v/>
      </c>
      <c r="I84" s="14">
        <f>IF(G84="","",IFERROR(VLOOKUP(G84,Lists!$A$2:$C$28,3,FALSE),""))</f>
        <v/>
      </c>
      <c r="J84" s="15" t="n"/>
      <c r="K84" s="12" t="n"/>
    </row>
    <row r="85">
      <c r="A85" s="11" t="n"/>
      <c r="B85" s="12" t="n"/>
      <c r="C85" s="12" t="n"/>
      <c r="D85" s="13" t="n"/>
      <c r="E85" s="13" t="n"/>
      <c r="F85" s="14">
        <f>IF(OR(D85="",E85=""),"",ROUND(MOD(E85-D85,1)*1440,0))</f>
        <v/>
      </c>
      <c r="G85" s="15" t="n"/>
      <c r="H85" s="14">
        <f>IF(G85="","",IFERROR(VLOOKUP(G85,Lists!$A$2:$C$28,2,FALSE),""))</f>
        <v/>
      </c>
      <c r="I85" s="14">
        <f>IF(G85="","",IFERROR(VLOOKUP(G85,Lists!$A$2:$C$28,3,FALSE),""))</f>
        <v/>
      </c>
      <c r="J85" s="15" t="n"/>
      <c r="K85" s="12" t="n"/>
    </row>
    <row r="86">
      <c r="A86" s="11" t="n"/>
      <c r="B86" s="12" t="n"/>
      <c r="C86" s="12" t="n"/>
      <c r="D86" s="13" t="n"/>
      <c r="E86" s="13" t="n"/>
      <c r="F86" s="14">
        <f>IF(OR(D86="",E86=""),"",ROUND(MOD(E86-D86,1)*1440,0))</f>
        <v/>
      </c>
      <c r="G86" s="15" t="n"/>
      <c r="H86" s="14">
        <f>IF(G86="","",IFERROR(VLOOKUP(G86,Lists!$A$2:$C$28,2,FALSE),""))</f>
        <v/>
      </c>
      <c r="I86" s="14">
        <f>IF(G86="","",IFERROR(VLOOKUP(G86,Lists!$A$2:$C$28,3,FALSE),""))</f>
        <v/>
      </c>
      <c r="J86" s="15" t="n"/>
      <c r="K86" s="12" t="n"/>
    </row>
    <row r="87">
      <c r="A87" s="11" t="n"/>
      <c r="B87" s="12" t="n"/>
      <c r="C87" s="12" t="n"/>
      <c r="D87" s="13" t="n"/>
      <c r="E87" s="13" t="n"/>
      <c r="F87" s="14">
        <f>IF(OR(D87="",E87=""),"",ROUND(MOD(E87-D87,1)*1440,0))</f>
        <v/>
      </c>
      <c r="G87" s="15" t="n"/>
      <c r="H87" s="14">
        <f>IF(G87="","",IFERROR(VLOOKUP(G87,Lists!$A$2:$C$28,2,FALSE),""))</f>
        <v/>
      </c>
      <c r="I87" s="14">
        <f>IF(G87="","",IFERROR(VLOOKUP(G87,Lists!$A$2:$C$28,3,FALSE),""))</f>
        <v/>
      </c>
      <c r="J87" s="15" t="n"/>
      <c r="K87" s="12" t="n"/>
    </row>
    <row r="88">
      <c r="A88" s="11" t="n"/>
      <c r="B88" s="12" t="n"/>
      <c r="C88" s="12" t="n"/>
      <c r="D88" s="13" t="n"/>
      <c r="E88" s="13" t="n"/>
      <c r="F88" s="14">
        <f>IF(OR(D88="",E88=""),"",ROUND(MOD(E88-D88,1)*1440,0))</f>
        <v/>
      </c>
      <c r="G88" s="15" t="n"/>
      <c r="H88" s="14">
        <f>IF(G88="","",IFERROR(VLOOKUP(G88,Lists!$A$2:$C$28,2,FALSE),""))</f>
        <v/>
      </c>
      <c r="I88" s="14">
        <f>IF(G88="","",IFERROR(VLOOKUP(G88,Lists!$A$2:$C$28,3,FALSE),""))</f>
        <v/>
      </c>
      <c r="J88" s="15" t="n"/>
      <c r="K88" s="12" t="n"/>
    </row>
    <row r="89">
      <c r="A89" s="11" t="n"/>
      <c r="B89" s="12" t="n"/>
      <c r="C89" s="12" t="n"/>
      <c r="D89" s="13" t="n"/>
      <c r="E89" s="13" t="n"/>
      <c r="F89" s="14">
        <f>IF(OR(D89="",E89=""),"",ROUND(MOD(E89-D89,1)*1440,0))</f>
        <v/>
      </c>
      <c r="G89" s="15" t="n"/>
      <c r="H89" s="14">
        <f>IF(G89="","",IFERROR(VLOOKUP(G89,Lists!$A$2:$C$28,2,FALSE),""))</f>
        <v/>
      </c>
      <c r="I89" s="14">
        <f>IF(G89="","",IFERROR(VLOOKUP(G89,Lists!$A$2:$C$28,3,FALSE),""))</f>
        <v/>
      </c>
      <c r="J89" s="15" t="n"/>
      <c r="K89" s="12" t="n"/>
    </row>
    <row r="90">
      <c r="A90" s="11" t="n"/>
      <c r="B90" s="12" t="n"/>
      <c r="C90" s="12" t="n"/>
      <c r="D90" s="13" t="n"/>
      <c r="E90" s="13" t="n"/>
      <c r="F90" s="14">
        <f>IF(OR(D90="",E90=""),"",ROUND(MOD(E90-D90,1)*1440,0))</f>
        <v/>
      </c>
      <c r="G90" s="15" t="n"/>
      <c r="H90" s="14">
        <f>IF(G90="","",IFERROR(VLOOKUP(G90,Lists!$A$2:$C$28,2,FALSE),""))</f>
        <v/>
      </c>
      <c r="I90" s="14">
        <f>IF(G90="","",IFERROR(VLOOKUP(G90,Lists!$A$2:$C$28,3,FALSE),""))</f>
        <v/>
      </c>
      <c r="J90" s="15" t="n"/>
      <c r="K90" s="12" t="n"/>
    </row>
    <row r="91">
      <c r="A91" s="11" t="n"/>
      <c r="B91" s="12" t="n"/>
      <c r="C91" s="12" t="n"/>
      <c r="D91" s="13" t="n"/>
      <c r="E91" s="13" t="n"/>
      <c r="F91" s="14">
        <f>IF(OR(D91="",E91=""),"",ROUND(MOD(E91-D91,1)*1440,0))</f>
        <v/>
      </c>
      <c r="G91" s="15" t="n"/>
      <c r="H91" s="14">
        <f>IF(G91="","",IFERROR(VLOOKUP(G91,Lists!$A$2:$C$28,2,FALSE),""))</f>
        <v/>
      </c>
      <c r="I91" s="14">
        <f>IF(G91="","",IFERROR(VLOOKUP(G91,Lists!$A$2:$C$28,3,FALSE),""))</f>
        <v/>
      </c>
      <c r="J91" s="15" t="n"/>
      <c r="K91" s="12" t="n"/>
    </row>
    <row r="92">
      <c r="A92" s="11" t="n"/>
      <c r="B92" s="12" t="n"/>
      <c r="C92" s="12" t="n"/>
      <c r="D92" s="13" t="n"/>
      <c r="E92" s="13" t="n"/>
      <c r="F92" s="14">
        <f>IF(OR(D92="",E92=""),"",ROUND(MOD(E92-D92,1)*1440,0))</f>
        <v/>
      </c>
      <c r="G92" s="15" t="n"/>
      <c r="H92" s="14">
        <f>IF(G92="","",IFERROR(VLOOKUP(G92,Lists!$A$2:$C$28,2,FALSE),""))</f>
        <v/>
      </c>
      <c r="I92" s="14">
        <f>IF(G92="","",IFERROR(VLOOKUP(G92,Lists!$A$2:$C$28,3,FALSE),""))</f>
        <v/>
      </c>
      <c r="J92" s="15" t="n"/>
      <c r="K92" s="12" t="n"/>
    </row>
    <row r="93">
      <c r="A93" s="11" t="n"/>
      <c r="B93" s="12" t="n"/>
      <c r="C93" s="12" t="n"/>
      <c r="D93" s="13" t="n"/>
      <c r="E93" s="13" t="n"/>
      <c r="F93" s="14">
        <f>IF(OR(D93="",E93=""),"",ROUND(MOD(E93-D93,1)*1440,0))</f>
        <v/>
      </c>
      <c r="G93" s="15" t="n"/>
      <c r="H93" s="14">
        <f>IF(G93="","",IFERROR(VLOOKUP(G93,Lists!$A$2:$C$28,2,FALSE),""))</f>
        <v/>
      </c>
      <c r="I93" s="14">
        <f>IF(G93="","",IFERROR(VLOOKUP(G93,Lists!$A$2:$C$28,3,FALSE),""))</f>
        <v/>
      </c>
      <c r="J93" s="15" t="n"/>
      <c r="K93" s="12" t="n"/>
    </row>
    <row r="94">
      <c r="A94" s="11" t="n"/>
      <c r="B94" s="12" t="n"/>
      <c r="C94" s="12" t="n"/>
      <c r="D94" s="13" t="n"/>
      <c r="E94" s="13" t="n"/>
      <c r="F94" s="14">
        <f>IF(OR(D94="",E94=""),"",ROUND(MOD(E94-D94,1)*1440,0))</f>
        <v/>
      </c>
      <c r="G94" s="15" t="n"/>
      <c r="H94" s="14">
        <f>IF(G94="","",IFERROR(VLOOKUP(G94,Lists!$A$2:$C$28,2,FALSE),""))</f>
        <v/>
      </c>
      <c r="I94" s="14">
        <f>IF(G94="","",IFERROR(VLOOKUP(G94,Lists!$A$2:$C$28,3,FALSE),""))</f>
        <v/>
      </c>
      <c r="J94" s="15" t="n"/>
      <c r="K94" s="12" t="n"/>
    </row>
    <row r="95">
      <c r="A95" s="11" t="n"/>
      <c r="B95" s="12" t="n"/>
      <c r="C95" s="12" t="n"/>
      <c r="D95" s="13" t="n"/>
      <c r="E95" s="13" t="n"/>
      <c r="F95" s="14">
        <f>IF(OR(D95="",E95=""),"",ROUND(MOD(E95-D95,1)*1440,0))</f>
        <v/>
      </c>
      <c r="G95" s="15" t="n"/>
      <c r="H95" s="14">
        <f>IF(G95="","",IFERROR(VLOOKUP(G95,Lists!$A$2:$C$28,2,FALSE),""))</f>
        <v/>
      </c>
      <c r="I95" s="14">
        <f>IF(G95="","",IFERROR(VLOOKUP(G95,Lists!$A$2:$C$28,3,FALSE),""))</f>
        <v/>
      </c>
      <c r="J95" s="15" t="n"/>
      <c r="K95" s="12" t="n"/>
    </row>
    <row r="96">
      <c r="A96" s="11" t="n"/>
      <c r="B96" s="12" t="n"/>
      <c r="C96" s="12" t="n"/>
      <c r="D96" s="13" t="n"/>
      <c r="E96" s="13" t="n"/>
      <c r="F96" s="14">
        <f>IF(OR(D96="",E96=""),"",ROUND(MOD(E96-D96,1)*1440,0))</f>
        <v/>
      </c>
      <c r="G96" s="15" t="n"/>
      <c r="H96" s="14">
        <f>IF(G96="","",IFERROR(VLOOKUP(G96,Lists!$A$2:$C$28,2,FALSE),""))</f>
        <v/>
      </c>
      <c r="I96" s="14">
        <f>IF(G96="","",IFERROR(VLOOKUP(G96,Lists!$A$2:$C$28,3,FALSE),""))</f>
        <v/>
      </c>
      <c r="J96" s="15" t="n"/>
      <c r="K96" s="12" t="n"/>
    </row>
    <row r="97">
      <c r="A97" s="11" t="n"/>
      <c r="B97" s="12" t="n"/>
      <c r="C97" s="12" t="n"/>
      <c r="D97" s="13" t="n"/>
      <c r="E97" s="13" t="n"/>
      <c r="F97" s="14">
        <f>IF(OR(D97="",E97=""),"",ROUND(MOD(E97-D97,1)*1440,0))</f>
        <v/>
      </c>
      <c r="G97" s="15" t="n"/>
      <c r="H97" s="14">
        <f>IF(G97="","",IFERROR(VLOOKUP(G97,Lists!$A$2:$C$28,2,FALSE),""))</f>
        <v/>
      </c>
      <c r="I97" s="14">
        <f>IF(G97="","",IFERROR(VLOOKUP(G97,Lists!$A$2:$C$28,3,FALSE),""))</f>
        <v/>
      </c>
      <c r="J97" s="15" t="n"/>
      <c r="K97" s="12" t="n"/>
    </row>
    <row r="98">
      <c r="A98" s="11" t="n"/>
      <c r="B98" s="12" t="n"/>
      <c r="C98" s="12" t="n"/>
      <c r="D98" s="13" t="n"/>
      <c r="E98" s="13" t="n"/>
      <c r="F98" s="14">
        <f>IF(OR(D98="",E98=""),"",ROUND(MOD(E98-D98,1)*1440,0))</f>
        <v/>
      </c>
      <c r="G98" s="15" t="n"/>
      <c r="H98" s="14">
        <f>IF(G98="","",IFERROR(VLOOKUP(G98,Lists!$A$2:$C$28,2,FALSE),""))</f>
        <v/>
      </c>
      <c r="I98" s="14">
        <f>IF(G98="","",IFERROR(VLOOKUP(G98,Lists!$A$2:$C$28,3,FALSE),""))</f>
        <v/>
      </c>
      <c r="J98" s="15" t="n"/>
      <c r="K98" s="12" t="n"/>
    </row>
    <row r="99">
      <c r="A99" s="11" t="n"/>
      <c r="B99" s="12" t="n"/>
      <c r="C99" s="12" t="n"/>
      <c r="D99" s="13" t="n"/>
      <c r="E99" s="13" t="n"/>
      <c r="F99" s="14">
        <f>IF(OR(D99="",E99=""),"",ROUND(MOD(E99-D99,1)*1440,0))</f>
        <v/>
      </c>
      <c r="G99" s="15" t="n"/>
      <c r="H99" s="14">
        <f>IF(G99="","",IFERROR(VLOOKUP(G99,Lists!$A$2:$C$28,2,FALSE),""))</f>
        <v/>
      </c>
      <c r="I99" s="14">
        <f>IF(G99="","",IFERROR(VLOOKUP(G99,Lists!$A$2:$C$28,3,FALSE),""))</f>
        <v/>
      </c>
      <c r="J99" s="15" t="n"/>
      <c r="K99" s="12" t="n"/>
    </row>
    <row r="100">
      <c r="A100" s="11" t="n"/>
      <c r="B100" s="12" t="n"/>
      <c r="C100" s="12" t="n"/>
      <c r="D100" s="13" t="n"/>
      <c r="E100" s="13" t="n"/>
      <c r="F100" s="14">
        <f>IF(OR(D100="",E100=""),"",ROUND(MOD(E100-D100,1)*1440,0))</f>
        <v/>
      </c>
      <c r="G100" s="15" t="n"/>
      <c r="H100" s="14">
        <f>IF(G100="","",IFERROR(VLOOKUP(G100,Lists!$A$2:$C$28,2,FALSE),""))</f>
        <v/>
      </c>
      <c r="I100" s="14">
        <f>IF(G100="","",IFERROR(VLOOKUP(G100,Lists!$A$2:$C$28,3,FALSE),""))</f>
        <v/>
      </c>
      <c r="J100" s="15" t="n"/>
      <c r="K100" s="12" t="n"/>
    </row>
    <row r="101">
      <c r="A101" s="11" t="n"/>
      <c r="B101" s="12" t="n"/>
      <c r="C101" s="12" t="n"/>
      <c r="D101" s="13" t="n"/>
      <c r="E101" s="13" t="n"/>
      <c r="F101" s="14">
        <f>IF(OR(D101="",E101=""),"",ROUND(MOD(E101-D101,1)*1440,0))</f>
        <v/>
      </c>
      <c r="G101" s="15" t="n"/>
      <c r="H101" s="14">
        <f>IF(G101="","",IFERROR(VLOOKUP(G101,Lists!$A$2:$C$28,2,FALSE),""))</f>
        <v/>
      </c>
      <c r="I101" s="14">
        <f>IF(G101="","",IFERROR(VLOOKUP(G101,Lists!$A$2:$C$28,3,FALSE),""))</f>
        <v/>
      </c>
      <c r="J101" s="15" t="n"/>
      <c r="K101" s="12" t="n"/>
    </row>
    <row r="102">
      <c r="A102" s="11" t="n"/>
      <c r="B102" s="12" t="n"/>
      <c r="C102" s="12" t="n"/>
      <c r="D102" s="13" t="n"/>
      <c r="E102" s="13" t="n"/>
      <c r="F102" s="14">
        <f>IF(OR(D102="",E102=""),"",ROUND(MOD(E102-D102,1)*1440,0))</f>
        <v/>
      </c>
      <c r="G102" s="15" t="n"/>
      <c r="H102" s="14">
        <f>IF(G102="","",IFERROR(VLOOKUP(G102,Lists!$A$2:$C$28,2,FALSE),""))</f>
        <v/>
      </c>
      <c r="I102" s="14">
        <f>IF(G102="","",IFERROR(VLOOKUP(G102,Lists!$A$2:$C$28,3,FALSE),""))</f>
        <v/>
      </c>
      <c r="J102" s="15" t="n"/>
      <c r="K102" s="12" t="n"/>
    </row>
    <row r="103">
      <c r="A103" s="11" t="n"/>
      <c r="B103" s="12" t="n"/>
      <c r="C103" s="12" t="n"/>
      <c r="D103" s="13" t="n"/>
      <c r="E103" s="13" t="n"/>
      <c r="F103" s="14">
        <f>IF(OR(D103="",E103=""),"",ROUND(MOD(E103-D103,1)*1440,0))</f>
        <v/>
      </c>
      <c r="G103" s="15" t="n"/>
      <c r="H103" s="14">
        <f>IF(G103="","",IFERROR(VLOOKUP(G103,Lists!$A$2:$C$28,2,FALSE),""))</f>
        <v/>
      </c>
      <c r="I103" s="14">
        <f>IF(G103="","",IFERROR(VLOOKUP(G103,Lists!$A$2:$C$28,3,FALSE),""))</f>
        <v/>
      </c>
      <c r="J103" s="15" t="n"/>
      <c r="K103" s="12" t="n"/>
    </row>
    <row r="104">
      <c r="A104" s="11" t="n"/>
      <c r="B104" s="12" t="n"/>
      <c r="C104" s="12" t="n"/>
      <c r="D104" s="13" t="n"/>
      <c r="E104" s="13" t="n"/>
      <c r="F104" s="14">
        <f>IF(OR(D104="",E104=""),"",ROUND(MOD(E104-D104,1)*1440,0))</f>
        <v/>
      </c>
      <c r="G104" s="15" t="n"/>
      <c r="H104" s="14">
        <f>IF(G104="","",IFERROR(VLOOKUP(G104,Lists!$A$2:$C$28,2,FALSE),""))</f>
        <v/>
      </c>
      <c r="I104" s="14">
        <f>IF(G104="","",IFERROR(VLOOKUP(G104,Lists!$A$2:$C$28,3,FALSE),""))</f>
        <v/>
      </c>
      <c r="J104" s="15" t="n"/>
      <c r="K104" s="12" t="n"/>
    </row>
    <row r="105">
      <c r="A105" s="11" t="n"/>
      <c r="B105" s="12" t="n"/>
      <c r="C105" s="12" t="n"/>
      <c r="D105" s="13" t="n"/>
      <c r="E105" s="13" t="n"/>
      <c r="F105" s="14">
        <f>IF(OR(D105="",E105=""),"",ROUND(MOD(E105-D105,1)*1440,0))</f>
        <v/>
      </c>
      <c r="G105" s="15" t="n"/>
      <c r="H105" s="14">
        <f>IF(G105="","",IFERROR(VLOOKUP(G105,Lists!$A$2:$C$28,2,FALSE),""))</f>
        <v/>
      </c>
      <c r="I105" s="14">
        <f>IF(G105="","",IFERROR(VLOOKUP(G105,Lists!$A$2:$C$28,3,FALSE),""))</f>
        <v/>
      </c>
      <c r="J105" s="15" t="n"/>
      <c r="K105" s="12" t="n"/>
    </row>
    <row r="106">
      <c r="A106" s="11" t="n"/>
      <c r="B106" s="12" t="n"/>
      <c r="C106" s="12" t="n"/>
      <c r="D106" s="13" t="n"/>
      <c r="E106" s="13" t="n"/>
      <c r="F106" s="14">
        <f>IF(OR(D106="",E106=""),"",ROUND(MOD(E106-D106,1)*1440,0))</f>
        <v/>
      </c>
      <c r="G106" s="15" t="n"/>
      <c r="H106" s="14">
        <f>IF(G106="","",IFERROR(VLOOKUP(G106,Lists!$A$2:$C$28,2,FALSE),""))</f>
        <v/>
      </c>
      <c r="I106" s="14">
        <f>IF(G106="","",IFERROR(VLOOKUP(G106,Lists!$A$2:$C$28,3,FALSE),""))</f>
        <v/>
      </c>
      <c r="J106" s="15" t="n"/>
      <c r="K106" s="12" t="n"/>
    </row>
    <row r="107">
      <c r="A107" s="11" t="n"/>
      <c r="B107" s="12" t="n"/>
      <c r="C107" s="12" t="n"/>
      <c r="D107" s="13" t="n"/>
      <c r="E107" s="13" t="n"/>
      <c r="F107" s="14">
        <f>IF(OR(D107="",E107=""),"",ROUND(MOD(E107-D107,1)*1440,0))</f>
        <v/>
      </c>
      <c r="G107" s="15" t="n"/>
      <c r="H107" s="14">
        <f>IF(G107="","",IFERROR(VLOOKUP(G107,Lists!$A$2:$C$28,2,FALSE),""))</f>
        <v/>
      </c>
      <c r="I107" s="14">
        <f>IF(G107="","",IFERROR(VLOOKUP(G107,Lists!$A$2:$C$28,3,FALSE),""))</f>
        <v/>
      </c>
      <c r="J107" s="15" t="n"/>
      <c r="K107" s="12" t="n"/>
    </row>
    <row r="108">
      <c r="A108" s="11" t="n"/>
      <c r="B108" s="12" t="n"/>
      <c r="C108" s="12" t="n"/>
      <c r="D108" s="13" t="n"/>
      <c r="E108" s="13" t="n"/>
      <c r="F108" s="14">
        <f>IF(OR(D108="",E108=""),"",ROUND(MOD(E108-D108,1)*1440,0))</f>
        <v/>
      </c>
      <c r="G108" s="15" t="n"/>
      <c r="H108" s="14">
        <f>IF(G108="","",IFERROR(VLOOKUP(G108,Lists!$A$2:$C$28,2,FALSE),""))</f>
        <v/>
      </c>
      <c r="I108" s="14">
        <f>IF(G108="","",IFERROR(VLOOKUP(G108,Lists!$A$2:$C$28,3,FALSE),""))</f>
        <v/>
      </c>
      <c r="J108" s="15" t="n"/>
      <c r="K108" s="12" t="n"/>
    </row>
    <row r="109">
      <c r="A109" s="11" t="n"/>
      <c r="B109" s="12" t="n"/>
      <c r="C109" s="12" t="n"/>
      <c r="D109" s="13" t="n"/>
      <c r="E109" s="13" t="n"/>
      <c r="F109" s="14">
        <f>IF(OR(D109="",E109=""),"",ROUND(MOD(E109-D109,1)*1440,0))</f>
        <v/>
      </c>
      <c r="G109" s="15" t="n"/>
      <c r="H109" s="14">
        <f>IF(G109="","",IFERROR(VLOOKUP(G109,Lists!$A$2:$C$28,2,FALSE),""))</f>
        <v/>
      </c>
      <c r="I109" s="14">
        <f>IF(G109="","",IFERROR(VLOOKUP(G109,Lists!$A$2:$C$28,3,FALSE),""))</f>
        <v/>
      </c>
      <c r="J109" s="15" t="n"/>
      <c r="K109" s="12" t="n"/>
    </row>
    <row r="110">
      <c r="A110" s="11" t="n"/>
      <c r="B110" s="12" t="n"/>
      <c r="C110" s="12" t="n"/>
      <c r="D110" s="13" t="n"/>
      <c r="E110" s="13" t="n"/>
      <c r="F110" s="14">
        <f>IF(OR(D110="",E110=""),"",ROUND(MOD(E110-D110,1)*1440,0))</f>
        <v/>
      </c>
      <c r="G110" s="15" t="n"/>
      <c r="H110" s="14">
        <f>IF(G110="","",IFERROR(VLOOKUP(G110,Lists!$A$2:$C$28,2,FALSE),""))</f>
        <v/>
      </c>
      <c r="I110" s="14">
        <f>IF(G110="","",IFERROR(VLOOKUP(G110,Lists!$A$2:$C$28,3,FALSE),""))</f>
        <v/>
      </c>
      <c r="J110" s="15" t="n"/>
      <c r="K110" s="12" t="n"/>
    </row>
    <row r="111">
      <c r="A111" s="11" t="n"/>
      <c r="B111" s="12" t="n"/>
      <c r="C111" s="12" t="n"/>
      <c r="D111" s="13" t="n"/>
      <c r="E111" s="13" t="n"/>
      <c r="F111" s="14">
        <f>IF(OR(D111="",E111=""),"",ROUND(MOD(E111-D111,1)*1440,0))</f>
        <v/>
      </c>
      <c r="G111" s="15" t="n"/>
      <c r="H111" s="14">
        <f>IF(G111="","",IFERROR(VLOOKUP(G111,Lists!$A$2:$C$28,2,FALSE),""))</f>
        <v/>
      </c>
      <c r="I111" s="14">
        <f>IF(G111="","",IFERROR(VLOOKUP(G111,Lists!$A$2:$C$28,3,FALSE),""))</f>
        <v/>
      </c>
      <c r="J111" s="15" t="n"/>
      <c r="K111" s="12" t="n"/>
    </row>
    <row r="112">
      <c r="A112" s="11" t="n"/>
      <c r="B112" s="12" t="n"/>
      <c r="C112" s="12" t="n"/>
      <c r="D112" s="13" t="n"/>
      <c r="E112" s="13" t="n"/>
      <c r="F112" s="14">
        <f>IF(OR(D112="",E112=""),"",ROUND(MOD(E112-D112,1)*1440,0))</f>
        <v/>
      </c>
      <c r="G112" s="15" t="n"/>
      <c r="H112" s="14">
        <f>IF(G112="","",IFERROR(VLOOKUP(G112,Lists!$A$2:$C$28,2,FALSE),""))</f>
        <v/>
      </c>
      <c r="I112" s="14">
        <f>IF(G112="","",IFERROR(VLOOKUP(G112,Lists!$A$2:$C$28,3,FALSE),""))</f>
        <v/>
      </c>
      <c r="J112" s="15" t="n"/>
      <c r="K112" s="12" t="n"/>
    </row>
    <row r="113">
      <c r="A113" s="11" t="n"/>
      <c r="B113" s="12" t="n"/>
      <c r="C113" s="12" t="n"/>
      <c r="D113" s="13" t="n"/>
      <c r="E113" s="13" t="n"/>
      <c r="F113" s="14">
        <f>IF(OR(D113="",E113=""),"",ROUND(MOD(E113-D113,1)*1440,0))</f>
        <v/>
      </c>
      <c r="G113" s="15" t="n"/>
      <c r="H113" s="14">
        <f>IF(G113="","",IFERROR(VLOOKUP(G113,Lists!$A$2:$C$28,2,FALSE),""))</f>
        <v/>
      </c>
      <c r="I113" s="14">
        <f>IF(G113="","",IFERROR(VLOOKUP(G113,Lists!$A$2:$C$28,3,FALSE),""))</f>
        <v/>
      </c>
      <c r="J113" s="15" t="n"/>
      <c r="K113" s="12" t="n"/>
    </row>
    <row r="114">
      <c r="A114" s="11" t="n"/>
      <c r="B114" s="12" t="n"/>
      <c r="C114" s="12" t="n"/>
      <c r="D114" s="13" t="n"/>
      <c r="E114" s="13" t="n"/>
      <c r="F114" s="14">
        <f>IF(OR(D114="",E114=""),"",ROUND(MOD(E114-D114,1)*1440,0))</f>
        <v/>
      </c>
      <c r="G114" s="15" t="n"/>
      <c r="H114" s="14">
        <f>IF(G114="","",IFERROR(VLOOKUP(G114,Lists!$A$2:$C$28,2,FALSE),""))</f>
        <v/>
      </c>
      <c r="I114" s="14">
        <f>IF(G114="","",IFERROR(VLOOKUP(G114,Lists!$A$2:$C$28,3,FALSE),""))</f>
        <v/>
      </c>
      <c r="J114" s="15" t="n"/>
      <c r="K114" s="12" t="n"/>
    </row>
    <row r="115">
      <c r="A115" s="11" t="n"/>
      <c r="B115" s="12" t="n"/>
      <c r="C115" s="12" t="n"/>
      <c r="D115" s="13" t="n"/>
      <c r="E115" s="13" t="n"/>
      <c r="F115" s="14">
        <f>IF(OR(D115="",E115=""),"",ROUND(MOD(E115-D115,1)*1440,0))</f>
        <v/>
      </c>
      <c r="G115" s="15" t="n"/>
      <c r="H115" s="14">
        <f>IF(G115="","",IFERROR(VLOOKUP(G115,Lists!$A$2:$C$28,2,FALSE),""))</f>
        <v/>
      </c>
      <c r="I115" s="14">
        <f>IF(G115="","",IFERROR(VLOOKUP(G115,Lists!$A$2:$C$28,3,FALSE),""))</f>
        <v/>
      </c>
      <c r="J115" s="15" t="n"/>
      <c r="K115" s="12" t="n"/>
    </row>
    <row r="116">
      <c r="A116" s="11" t="n"/>
      <c r="B116" s="12" t="n"/>
      <c r="C116" s="12" t="n"/>
      <c r="D116" s="13" t="n"/>
      <c r="E116" s="13" t="n"/>
      <c r="F116" s="14">
        <f>IF(OR(D116="",E116=""),"",ROUND(MOD(E116-D116,1)*1440,0))</f>
        <v/>
      </c>
      <c r="G116" s="15" t="n"/>
      <c r="H116" s="14">
        <f>IF(G116="","",IFERROR(VLOOKUP(G116,Lists!$A$2:$C$28,2,FALSE),""))</f>
        <v/>
      </c>
      <c r="I116" s="14">
        <f>IF(G116="","",IFERROR(VLOOKUP(G116,Lists!$A$2:$C$28,3,FALSE),""))</f>
        <v/>
      </c>
      <c r="J116" s="15" t="n"/>
      <c r="K116" s="12" t="n"/>
    </row>
    <row r="117">
      <c r="A117" s="11" t="n"/>
      <c r="B117" s="12" t="n"/>
      <c r="C117" s="12" t="n"/>
      <c r="D117" s="13" t="n"/>
      <c r="E117" s="13" t="n"/>
      <c r="F117" s="14">
        <f>IF(OR(D117="",E117=""),"",ROUND(MOD(E117-D117,1)*1440,0))</f>
        <v/>
      </c>
      <c r="G117" s="15" t="n"/>
      <c r="H117" s="14">
        <f>IF(G117="","",IFERROR(VLOOKUP(G117,Lists!$A$2:$C$28,2,FALSE),""))</f>
        <v/>
      </c>
      <c r="I117" s="14">
        <f>IF(G117="","",IFERROR(VLOOKUP(G117,Lists!$A$2:$C$28,3,FALSE),""))</f>
        <v/>
      </c>
      <c r="J117" s="15" t="n"/>
      <c r="K117" s="12" t="n"/>
    </row>
    <row r="118">
      <c r="A118" s="11" t="n"/>
      <c r="B118" s="12" t="n"/>
      <c r="C118" s="12" t="n"/>
      <c r="D118" s="13" t="n"/>
      <c r="E118" s="13" t="n"/>
      <c r="F118" s="14">
        <f>IF(OR(D118="",E118=""),"",ROUND(MOD(E118-D118,1)*1440,0))</f>
        <v/>
      </c>
      <c r="G118" s="15" t="n"/>
      <c r="H118" s="14">
        <f>IF(G118="","",IFERROR(VLOOKUP(G118,Lists!$A$2:$C$28,2,FALSE),""))</f>
        <v/>
      </c>
      <c r="I118" s="14">
        <f>IF(G118="","",IFERROR(VLOOKUP(G118,Lists!$A$2:$C$28,3,FALSE),""))</f>
        <v/>
      </c>
      <c r="J118" s="15" t="n"/>
      <c r="K118" s="12" t="n"/>
    </row>
    <row r="119">
      <c r="A119" s="11" t="n"/>
      <c r="B119" s="12" t="n"/>
      <c r="C119" s="12" t="n"/>
      <c r="D119" s="13" t="n"/>
      <c r="E119" s="13" t="n"/>
      <c r="F119" s="14">
        <f>IF(OR(D119="",E119=""),"",ROUND(MOD(E119-D119,1)*1440,0))</f>
        <v/>
      </c>
      <c r="G119" s="15" t="n"/>
      <c r="H119" s="14">
        <f>IF(G119="","",IFERROR(VLOOKUP(G119,Lists!$A$2:$C$28,2,FALSE),""))</f>
        <v/>
      </c>
      <c r="I119" s="14">
        <f>IF(G119="","",IFERROR(VLOOKUP(G119,Lists!$A$2:$C$28,3,FALSE),""))</f>
        <v/>
      </c>
      <c r="J119" s="15" t="n"/>
      <c r="K119" s="12" t="n"/>
    </row>
    <row r="120">
      <c r="A120" s="11" t="n"/>
      <c r="B120" s="12" t="n"/>
      <c r="C120" s="12" t="n"/>
      <c r="D120" s="13" t="n"/>
      <c r="E120" s="13" t="n"/>
      <c r="F120" s="14">
        <f>IF(OR(D120="",E120=""),"",ROUND(MOD(E120-D120,1)*1440,0))</f>
        <v/>
      </c>
      <c r="G120" s="15" t="n"/>
      <c r="H120" s="14">
        <f>IF(G120="","",IFERROR(VLOOKUP(G120,Lists!$A$2:$C$28,2,FALSE),""))</f>
        <v/>
      </c>
      <c r="I120" s="14">
        <f>IF(G120="","",IFERROR(VLOOKUP(G120,Lists!$A$2:$C$28,3,FALSE),""))</f>
        <v/>
      </c>
      <c r="J120" s="15" t="n"/>
      <c r="K120" s="12" t="n"/>
    </row>
    <row r="121">
      <c r="A121" s="11" t="n"/>
      <c r="B121" s="12" t="n"/>
      <c r="C121" s="12" t="n"/>
      <c r="D121" s="13" t="n"/>
      <c r="E121" s="13" t="n"/>
      <c r="F121" s="14">
        <f>IF(OR(D121="",E121=""),"",ROUND(MOD(E121-D121,1)*1440,0))</f>
        <v/>
      </c>
      <c r="G121" s="15" t="n"/>
      <c r="H121" s="14">
        <f>IF(G121="","",IFERROR(VLOOKUP(G121,Lists!$A$2:$C$28,2,FALSE),""))</f>
        <v/>
      </c>
      <c r="I121" s="14">
        <f>IF(G121="","",IFERROR(VLOOKUP(G121,Lists!$A$2:$C$28,3,FALSE),""))</f>
        <v/>
      </c>
      <c r="J121" s="15" t="n"/>
      <c r="K121" s="12" t="n"/>
    </row>
    <row r="122">
      <c r="A122" s="11" t="n"/>
      <c r="B122" s="12" t="n"/>
      <c r="C122" s="12" t="n"/>
      <c r="D122" s="13" t="n"/>
      <c r="E122" s="13" t="n"/>
      <c r="F122" s="14">
        <f>IF(OR(D122="",E122=""),"",ROUND(MOD(E122-D122,1)*1440,0))</f>
        <v/>
      </c>
      <c r="G122" s="15" t="n"/>
      <c r="H122" s="14">
        <f>IF(G122="","",IFERROR(VLOOKUP(G122,Lists!$A$2:$C$28,2,FALSE),""))</f>
        <v/>
      </c>
      <c r="I122" s="14">
        <f>IF(G122="","",IFERROR(VLOOKUP(G122,Lists!$A$2:$C$28,3,FALSE),""))</f>
        <v/>
      </c>
      <c r="J122" s="15" t="n"/>
      <c r="K122" s="12" t="n"/>
    </row>
    <row r="123">
      <c r="A123" s="11" t="n"/>
      <c r="B123" s="12" t="n"/>
      <c r="C123" s="12" t="n"/>
      <c r="D123" s="13" t="n"/>
      <c r="E123" s="13" t="n"/>
      <c r="F123" s="14">
        <f>IF(OR(D123="",E123=""),"",ROUND(MOD(E123-D123,1)*1440,0))</f>
        <v/>
      </c>
      <c r="G123" s="15" t="n"/>
      <c r="H123" s="14">
        <f>IF(G123="","",IFERROR(VLOOKUP(G123,Lists!$A$2:$C$28,2,FALSE),""))</f>
        <v/>
      </c>
      <c r="I123" s="14">
        <f>IF(G123="","",IFERROR(VLOOKUP(G123,Lists!$A$2:$C$28,3,FALSE),""))</f>
        <v/>
      </c>
      <c r="J123" s="15" t="n"/>
      <c r="K123" s="12" t="n"/>
    </row>
    <row r="124">
      <c r="A124" s="11" t="n"/>
      <c r="B124" s="12" t="n"/>
      <c r="C124" s="12" t="n"/>
      <c r="D124" s="13" t="n"/>
      <c r="E124" s="13" t="n"/>
      <c r="F124" s="14">
        <f>IF(OR(D124="",E124=""),"",ROUND(MOD(E124-D124,1)*1440,0))</f>
        <v/>
      </c>
      <c r="G124" s="15" t="n"/>
      <c r="H124" s="14">
        <f>IF(G124="","",IFERROR(VLOOKUP(G124,Lists!$A$2:$C$28,2,FALSE),""))</f>
        <v/>
      </c>
      <c r="I124" s="14">
        <f>IF(G124="","",IFERROR(VLOOKUP(G124,Lists!$A$2:$C$28,3,FALSE),""))</f>
        <v/>
      </c>
      <c r="J124" s="15" t="n"/>
      <c r="K124" s="12" t="n"/>
    </row>
    <row r="125">
      <c r="A125" s="11" t="n"/>
      <c r="B125" s="12" t="n"/>
      <c r="C125" s="12" t="n"/>
      <c r="D125" s="13" t="n"/>
      <c r="E125" s="13" t="n"/>
      <c r="F125" s="14">
        <f>IF(OR(D125="",E125=""),"",ROUND(MOD(E125-D125,1)*1440,0))</f>
        <v/>
      </c>
      <c r="G125" s="15" t="n"/>
      <c r="H125" s="14">
        <f>IF(G125="","",IFERROR(VLOOKUP(G125,Lists!$A$2:$C$28,2,FALSE),""))</f>
        <v/>
      </c>
      <c r="I125" s="14">
        <f>IF(G125="","",IFERROR(VLOOKUP(G125,Lists!$A$2:$C$28,3,FALSE),""))</f>
        <v/>
      </c>
      <c r="J125" s="15" t="n"/>
      <c r="K125" s="12" t="n"/>
    </row>
    <row r="126">
      <c r="A126" s="11" t="n"/>
      <c r="B126" s="12" t="n"/>
      <c r="C126" s="12" t="n"/>
      <c r="D126" s="13" t="n"/>
      <c r="E126" s="13" t="n"/>
      <c r="F126" s="14">
        <f>IF(OR(D126="",E126=""),"",ROUND(MOD(E126-D126,1)*1440,0))</f>
        <v/>
      </c>
      <c r="G126" s="15" t="n"/>
      <c r="H126" s="14">
        <f>IF(G126="","",IFERROR(VLOOKUP(G126,Lists!$A$2:$C$28,2,FALSE),""))</f>
        <v/>
      </c>
      <c r="I126" s="14">
        <f>IF(G126="","",IFERROR(VLOOKUP(G126,Lists!$A$2:$C$28,3,FALSE),""))</f>
        <v/>
      </c>
      <c r="J126" s="15" t="n"/>
      <c r="K126" s="12" t="n"/>
    </row>
    <row r="127">
      <c r="A127" s="11" t="n"/>
      <c r="B127" s="12" t="n"/>
      <c r="C127" s="12" t="n"/>
      <c r="D127" s="13" t="n"/>
      <c r="E127" s="13" t="n"/>
      <c r="F127" s="14">
        <f>IF(OR(D127="",E127=""),"",ROUND(MOD(E127-D127,1)*1440,0))</f>
        <v/>
      </c>
      <c r="G127" s="15" t="n"/>
      <c r="H127" s="14">
        <f>IF(G127="","",IFERROR(VLOOKUP(G127,Lists!$A$2:$C$28,2,FALSE),""))</f>
        <v/>
      </c>
      <c r="I127" s="14">
        <f>IF(G127="","",IFERROR(VLOOKUP(G127,Lists!$A$2:$C$28,3,FALSE),""))</f>
        <v/>
      </c>
      <c r="J127" s="15" t="n"/>
      <c r="K127" s="12" t="n"/>
    </row>
    <row r="128">
      <c r="A128" s="11" t="n"/>
      <c r="B128" s="12" t="n"/>
      <c r="C128" s="12" t="n"/>
      <c r="D128" s="13" t="n"/>
      <c r="E128" s="13" t="n"/>
      <c r="F128" s="14">
        <f>IF(OR(D128="",E128=""),"",ROUND(MOD(E128-D128,1)*1440,0))</f>
        <v/>
      </c>
      <c r="G128" s="15" t="n"/>
      <c r="H128" s="14">
        <f>IF(G128="","",IFERROR(VLOOKUP(G128,Lists!$A$2:$C$28,2,FALSE),""))</f>
        <v/>
      </c>
      <c r="I128" s="14">
        <f>IF(G128="","",IFERROR(VLOOKUP(G128,Lists!$A$2:$C$28,3,FALSE),""))</f>
        <v/>
      </c>
      <c r="J128" s="15" t="n"/>
      <c r="K128" s="12" t="n"/>
    </row>
    <row r="129">
      <c r="A129" s="11" t="n"/>
      <c r="B129" s="12" t="n"/>
      <c r="C129" s="12" t="n"/>
      <c r="D129" s="13" t="n"/>
      <c r="E129" s="13" t="n"/>
      <c r="F129" s="14">
        <f>IF(OR(D129="",E129=""),"",ROUND(MOD(E129-D129,1)*1440,0))</f>
        <v/>
      </c>
      <c r="G129" s="15" t="n"/>
      <c r="H129" s="14">
        <f>IF(G129="","",IFERROR(VLOOKUP(G129,Lists!$A$2:$C$28,2,FALSE),""))</f>
        <v/>
      </c>
      <c r="I129" s="14">
        <f>IF(G129="","",IFERROR(VLOOKUP(G129,Lists!$A$2:$C$28,3,FALSE),""))</f>
        <v/>
      </c>
      <c r="J129" s="15" t="n"/>
      <c r="K129" s="12" t="n"/>
    </row>
    <row r="130">
      <c r="A130" s="11" t="n"/>
      <c r="B130" s="12" t="n"/>
      <c r="C130" s="12" t="n"/>
      <c r="D130" s="13" t="n"/>
      <c r="E130" s="13" t="n"/>
      <c r="F130" s="14">
        <f>IF(OR(D130="",E130=""),"",ROUND(MOD(E130-D130,1)*1440,0))</f>
        <v/>
      </c>
      <c r="G130" s="15" t="n"/>
      <c r="H130" s="14">
        <f>IF(G130="","",IFERROR(VLOOKUP(G130,Lists!$A$2:$C$28,2,FALSE),""))</f>
        <v/>
      </c>
      <c r="I130" s="14">
        <f>IF(G130="","",IFERROR(VLOOKUP(G130,Lists!$A$2:$C$28,3,FALSE),""))</f>
        <v/>
      </c>
      <c r="J130" s="15" t="n"/>
      <c r="K130" s="12" t="n"/>
    </row>
    <row r="131">
      <c r="A131" s="11" t="n"/>
      <c r="B131" s="12" t="n"/>
      <c r="C131" s="12" t="n"/>
      <c r="D131" s="13" t="n"/>
      <c r="E131" s="13" t="n"/>
      <c r="F131" s="14">
        <f>IF(OR(D131="",E131=""),"",ROUND(MOD(E131-D131,1)*1440,0))</f>
        <v/>
      </c>
      <c r="G131" s="15" t="n"/>
      <c r="H131" s="14">
        <f>IF(G131="","",IFERROR(VLOOKUP(G131,Lists!$A$2:$C$28,2,FALSE),""))</f>
        <v/>
      </c>
      <c r="I131" s="14">
        <f>IF(G131="","",IFERROR(VLOOKUP(G131,Lists!$A$2:$C$28,3,FALSE),""))</f>
        <v/>
      </c>
      <c r="J131" s="15" t="n"/>
      <c r="K131" s="12" t="n"/>
    </row>
    <row r="132">
      <c r="A132" s="11" t="n"/>
      <c r="B132" s="12" t="n"/>
      <c r="C132" s="12" t="n"/>
      <c r="D132" s="13" t="n"/>
      <c r="E132" s="13" t="n"/>
      <c r="F132" s="14">
        <f>IF(OR(D132="",E132=""),"",ROUND(MOD(E132-D132,1)*1440,0))</f>
        <v/>
      </c>
      <c r="G132" s="15" t="n"/>
      <c r="H132" s="14">
        <f>IF(G132="","",IFERROR(VLOOKUP(G132,Lists!$A$2:$C$28,2,FALSE),""))</f>
        <v/>
      </c>
      <c r="I132" s="14">
        <f>IF(G132="","",IFERROR(VLOOKUP(G132,Lists!$A$2:$C$28,3,FALSE),""))</f>
        <v/>
      </c>
      <c r="J132" s="15" t="n"/>
      <c r="K132" s="12" t="n"/>
    </row>
    <row r="133">
      <c r="A133" s="11" t="n"/>
      <c r="B133" s="12" t="n"/>
      <c r="C133" s="12" t="n"/>
      <c r="D133" s="13" t="n"/>
      <c r="E133" s="13" t="n"/>
      <c r="F133" s="14">
        <f>IF(OR(D133="",E133=""),"",ROUND(MOD(E133-D133,1)*1440,0))</f>
        <v/>
      </c>
      <c r="G133" s="15" t="n"/>
      <c r="H133" s="14">
        <f>IF(G133="","",IFERROR(VLOOKUP(G133,Lists!$A$2:$C$28,2,FALSE),""))</f>
        <v/>
      </c>
      <c r="I133" s="14">
        <f>IF(G133="","",IFERROR(VLOOKUP(G133,Lists!$A$2:$C$28,3,FALSE),""))</f>
        <v/>
      </c>
      <c r="J133" s="15" t="n"/>
      <c r="K133" s="12" t="n"/>
    </row>
    <row r="134">
      <c r="A134" s="11" t="n"/>
      <c r="B134" s="12" t="n"/>
      <c r="C134" s="12" t="n"/>
      <c r="D134" s="13" t="n"/>
      <c r="E134" s="13" t="n"/>
      <c r="F134" s="14">
        <f>IF(OR(D134="",E134=""),"",ROUND(MOD(E134-D134,1)*1440,0))</f>
        <v/>
      </c>
      <c r="G134" s="15" t="n"/>
      <c r="H134" s="14">
        <f>IF(G134="","",IFERROR(VLOOKUP(G134,Lists!$A$2:$C$28,2,FALSE),""))</f>
        <v/>
      </c>
      <c r="I134" s="14">
        <f>IF(G134="","",IFERROR(VLOOKUP(G134,Lists!$A$2:$C$28,3,FALSE),""))</f>
        <v/>
      </c>
      <c r="J134" s="15" t="n"/>
      <c r="K134" s="12" t="n"/>
    </row>
    <row r="135">
      <c r="A135" s="11" t="n"/>
      <c r="B135" s="12" t="n"/>
      <c r="C135" s="12" t="n"/>
      <c r="D135" s="13" t="n"/>
      <c r="E135" s="13" t="n"/>
      <c r="F135" s="14">
        <f>IF(OR(D135="",E135=""),"",ROUND(MOD(E135-D135,1)*1440,0))</f>
        <v/>
      </c>
      <c r="G135" s="15" t="n"/>
      <c r="H135" s="14">
        <f>IF(G135="","",IFERROR(VLOOKUP(G135,Lists!$A$2:$C$28,2,FALSE),""))</f>
        <v/>
      </c>
      <c r="I135" s="14">
        <f>IF(G135="","",IFERROR(VLOOKUP(G135,Lists!$A$2:$C$28,3,FALSE),""))</f>
        <v/>
      </c>
      <c r="J135" s="15" t="n"/>
      <c r="K135" s="12" t="n"/>
    </row>
    <row r="136">
      <c r="A136" s="11" t="n"/>
      <c r="B136" s="12" t="n"/>
      <c r="C136" s="12" t="n"/>
      <c r="D136" s="13" t="n"/>
      <c r="E136" s="13" t="n"/>
      <c r="F136" s="14">
        <f>IF(OR(D136="",E136=""),"",ROUND(MOD(E136-D136,1)*1440,0))</f>
        <v/>
      </c>
      <c r="G136" s="15" t="n"/>
      <c r="H136" s="14">
        <f>IF(G136="","",IFERROR(VLOOKUP(G136,Lists!$A$2:$C$28,2,FALSE),""))</f>
        <v/>
      </c>
      <c r="I136" s="14">
        <f>IF(G136="","",IFERROR(VLOOKUP(G136,Lists!$A$2:$C$28,3,FALSE),""))</f>
        <v/>
      </c>
      <c r="J136" s="15" t="n"/>
      <c r="K136" s="12" t="n"/>
    </row>
    <row r="137">
      <c r="A137" s="11" t="n"/>
      <c r="B137" s="12" t="n"/>
      <c r="C137" s="12" t="n"/>
      <c r="D137" s="13" t="n"/>
      <c r="E137" s="13" t="n"/>
      <c r="F137" s="14">
        <f>IF(OR(D137="",E137=""),"",ROUND(MOD(E137-D137,1)*1440,0))</f>
        <v/>
      </c>
      <c r="G137" s="15" t="n"/>
      <c r="H137" s="14">
        <f>IF(G137="","",IFERROR(VLOOKUP(G137,Lists!$A$2:$C$28,2,FALSE),""))</f>
        <v/>
      </c>
      <c r="I137" s="14">
        <f>IF(G137="","",IFERROR(VLOOKUP(G137,Lists!$A$2:$C$28,3,FALSE),""))</f>
        <v/>
      </c>
      <c r="J137" s="15" t="n"/>
      <c r="K137" s="12" t="n"/>
    </row>
    <row r="138">
      <c r="A138" s="11" t="n"/>
      <c r="B138" s="12" t="n"/>
      <c r="C138" s="12" t="n"/>
      <c r="D138" s="13" t="n"/>
      <c r="E138" s="13" t="n"/>
      <c r="F138" s="14">
        <f>IF(OR(D138="",E138=""),"",ROUND(MOD(E138-D138,1)*1440,0))</f>
        <v/>
      </c>
      <c r="G138" s="15" t="n"/>
      <c r="H138" s="14">
        <f>IF(G138="","",IFERROR(VLOOKUP(G138,Lists!$A$2:$C$28,2,FALSE),""))</f>
        <v/>
      </c>
      <c r="I138" s="14">
        <f>IF(G138="","",IFERROR(VLOOKUP(G138,Lists!$A$2:$C$28,3,FALSE),""))</f>
        <v/>
      </c>
      <c r="J138" s="15" t="n"/>
      <c r="K138" s="12" t="n"/>
    </row>
    <row r="139">
      <c r="A139" s="11" t="n"/>
      <c r="B139" s="12" t="n"/>
      <c r="C139" s="12" t="n"/>
      <c r="D139" s="13" t="n"/>
      <c r="E139" s="13" t="n"/>
      <c r="F139" s="14">
        <f>IF(OR(D139="",E139=""),"",ROUND(MOD(E139-D139,1)*1440,0))</f>
        <v/>
      </c>
      <c r="G139" s="15" t="n"/>
      <c r="H139" s="14">
        <f>IF(G139="","",IFERROR(VLOOKUP(G139,Lists!$A$2:$C$28,2,FALSE),""))</f>
        <v/>
      </c>
      <c r="I139" s="14">
        <f>IF(G139="","",IFERROR(VLOOKUP(G139,Lists!$A$2:$C$28,3,FALSE),""))</f>
        <v/>
      </c>
      <c r="J139" s="15" t="n"/>
      <c r="K139" s="12" t="n"/>
    </row>
    <row r="140">
      <c r="A140" s="11" t="n"/>
      <c r="B140" s="12" t="n"/>
      <c r="C140" s="12" t="n"/>
      <c r="D140" s="13" t="n"/>
      <c r="E140" s="13" t="n"/>
      <c r="F140" s="14">
        <f>IF(OR(D140="",E140=""),"",ROUND(MOD(E140-D140,1)*1440,0))</f>
        <v/>
      </c>
      <c r="G140" s="15" t="n"/>
      <c r="H140" s="14">
        <f>IF(G140="","",IFERROR(VLOOKUP(G140,Lists!$A$2:$C$28,2,FALSE),""))</f>
        <v/>
      </c>
      <c r="I140" s="14">
        <f>IF(G140="","",IFERROR(VLOOKUP(G140,Lists!$A$2:$C$28,3,FALSE),""))</f>
        <v/>
      </c>
      <c r="J140" s="15" t="n"/>
      <c r="K140" s="12" t="n"/>
    </row>
    <row r="141">
      <c r="A141" s="11" t="n"/>
      <c r="B141" s="12" t="n"/>
      <c r="C141" s="12" t="n"/>
      <c r="D141" s="13" t="n"/>
      <c r="E141" s="13" t="n"/>
      <c r="F141" s="14">
        <f>IF(OR(D141="",E141=""),"",ROUND(MOD(E141-D141,1)*1440,0))</f>
        <v/>
      </c>
      <c r="G141" s="15" t="n"/>
      <c r="H141" s="14">
        <f>IF(G141="","",IFERROR(VLOOKUP(G141,Lists!$A$2:$C$28,2,FALSE),""))</f>
        <v/>
      </c>
      <c r="I141" s="14">
        <f>IF(G141="","",IFERROR(VLOOKUP(G141,Lists!$A$2:$C$28,3,FALSE),""))</f>
        <v/>
      </c>
      <c r="J141" s="15" t="n"/>
      <c r="K141" s="12" t="n"/>
    </row>
    <row r="142">
      <c r="A142" s="11" t="n"/>
      <c r="B142" s="12" t="n"/>
      <c r="C142" s="12" t="n"/>
      <c r="D142" s="13" t="n"/>
      <c r="E142" s="13" t="n"/>
      <c r="F142" s="14">
        <f>IF(OR(D142="",E142=""),"",ROUND(MOD(E142-D142,1)*1440,0))</f>
        <v/>
      </c>
      <c r="G142" s="15" t="n"/>
      <c r="H142" s="14">
        <f>IF(G142="","",IFERROR(VLOOKUP(G142,Lists!$A$2:$C$28,2,FALSE),""))</f>
        <v/>
      </c>
      <c r="I142" s="14">
        <f>IF(G142="","",IFERROR(VLOOKUP(G142,Lists!$A$2:$C$28,3,FALSE),""))</f>
        <v/>
      </c>
      <c r="J142" s="15" t="n"/>
      <c r="K142" s="12" t="n"/>
    </row>
    <row r="143">
      <c r="A143" s="11" t="n"/>
      <c r="B143" s="12" t="n"/>
      <c r="C143" s="12" t="n"/>
      <c r="D143" s="13" t="n"/>
      <c r="E143" s="13" t="n"/>
      <c r="F143" s="14">
        <f>IF(OR(D143="",E143=""),"",ROUND(MOD(E143-D143,1)*1440,0))</f>
        <v/>
      </c>
      <c r="G143" s="15" t="n"/>
      <c r="H143" s="14">
        <f>IF(G143="","",IFERROR(VLOOKUP(G143,Lists!$A$2:$C$28,2,FALSE),""))</f>
        <v/>
      </c>
      <c r="I143" s="14">
        <f>IF(G143="","",IFERROR(VLOOKUP(G143,Lists!$A$2:$C$28,3,FALSE),""))</f>
        <v/>
      </c>
      <c r="J143" s="15" t="n"/>
      <c r="K143" s="12" t="n"/>
    </row>
    <row r="144">
      <c r="A144" s="11" t="n"/>
      <c r="B144" s="12" t="n"/>
      <c r="C144" s="12" t="n"/>
      <c r="D144" s="13" t="n"/>
      <c r="E144" s="13" t="n"/>
      <c r="F144" s="14">
        <f>IF(OR(D144="",E144=""),"",ROUND(MOD(E144-D144,1)*1440,0))</f>
        <v/>
      </c>
      <c r="G144" s="15" t="n"/>
      <c r="H144" s="14">
        <f>IF(G144="","",IFERROR(VLOOKUP(G144,Lists!$A$2:$C$28,2,FALSE),""))</f>
        <v/>
      </c>
      <c r="I144" s="14">
        <f>IF(G144="","",IFERROR(VLOOKUP(G144,Lists!$A$2:$C$28,3,FALSE),""))</f>
        <v/>
      </c>
      <c r="J144" s="15" t="n"/>
      <c r="K144" s="12" t="n"/>
    </row>
    <row r="145">
      <c r="A145" s="11" t="n"/>
      <c r="B145" s="12" t="n"/>
      <c r="C145" s="12" t="n"/>
      <c r="D145" s="13" t="n"/>
      <c r="E145" s="13" t="n"/>
      <c r="F145" s="14">
        <f>IF(OR(D145="",E145=""),"",ROUND(MOD(E145-D145,1)*1440,0))</f>
        <v/>
      </c>
      <c r="G145" s="15" t="n"/>
      <c r="H145" s="14">
        <f>IF(G145="","",IFERROR(VLOOKUP(G145,Lists!$A$2:$C$28,2,FALSE),""))</f>
        <v/>
      </c>
      <c r="I145" s="14">
        <f>IF(G145="","",IFERROR(VLOOKUP(G145,Lists!$A$2:$C$28,3,FALSE),""))</f>
        <v/>
      </c>
      <c r="J145" s="15" t="n"/>
      <c r="K145" s="12" t="n"/>
    </row>
    <row r="146">
      <c r="A146" s="11" t="n"/>
      <c r="B146" s="12" t="n"/>
      <c r="C146" s="12" t="n"/>
      <c r="D146" s="13" t="n"/>
      <c r="E146" s="13" t="n"/>
      <c r="F146" s="14">
        <f>IF(OR(D146="",E146=""),"",ROUND(MOD(E146-D146,1)*1440,0))</f>
        <v/>
      </c>
      <c r="G146" s="15" t="n"/>
      <c r="H146" s="14">
        <f>IF(G146="","",IFERROR(VLOOKUP(G146,Lists!$A$2:$C$28,2,FALSE),""))</f>
        <v/>
      </c>
      <c r="I146" s="14">
        <f>IF(G146="","",IFERROR(VLOOKUP(G146,Lists!$A$2:$C$28,3,FALSE),""))</f>
        <v/>
      </c>
      <c r="J146" s="15" t="n"/>
      <c r="K146" s="12" t="n"/>
    </row>
    <row r="147">
      <c r="A147" s="11" t="n"/>
      <c r="B147" s="12" t="n"/>
      <c r="C147" s="12" t="n"/>
      <c r="D147" s="13" t="n"/>
      <c r="E147" s="13" t="n"/>
      <c r="F147" s="14">
        <f>IF(OR(D147="",E147=""),"",ROUND(MOD(E147-D147,1)*1440,0))</f>
        <v/>
      </c>
      <c r="G147" s="15" t="n"/>
      <c r="H147" s="14">
        <f>IF(G147="","",IFERROR(VLOOKUP(G147,Lists!$A$2:$C$28,2,FALSE),""))</f>
        <v/>
      </c>
      <c r="I147" s="14">
        <f>IF(G147="","",IFERROR(VLOOKUP(G147,Lists!$A$2:$C$28,3,FALSE),""))</f>
        <v/>
      </c>
      <c r="J147" s="15" t="n"/>
      <c r="K147" s="12" t="n"/>
    </row>
    <row r="148">
      <c r="A148" s="11" t="n"/>
      <c r="B148" s="12" t="n"/>
      <c r="C148" s="12" t="n"/>
      <c r="D148" s="13" t="n"/>
      <c r="E148" s="13" t="n"/>
      <c r="F148" s="14">
        <f>IF(OR(D148="",E148=""),"",ROUND(MOD(E148-D148,1)*1440,0))</f>
        <v/>
      </c>
      <c r="G148" s="15" t="n"/>
      <c r="H148" s="14">
        <f>IF(G148="","",IFERROR(VLOOKUP(G148,Lists!$A$2:$C$28,2,FALSE),""))</f>
        <v/>
      </c>
      <c r="I148" s="14">
        <f>IF(G148="","",IFERROR(VLOOKUP(G148,Lists!$A$2:$C$28,3,FALSE),""))</f>
        <v/>
      </c>
      <c r="J148" s="15" t="n"/>
      <c r="K148" s="12" t="n"/>
    </row>
    <row r="149">
      <c r="A149" s="11" t="n"/>
      <c r="B149" s="12" t="n"/>
      <c r="C149" s="12" t="n"/>
      <c r="D149" s="13" t="n"/>
      <c r="E149" s="13" t="n"/>
      <c r="F149" s="14">
        <f>IF(OR(D149="",E149=""),"",ROUND(MOD(E149-D149,1)*1440,0))</f>
        <v/>
      </c>
      <c r="G149" s="15" t="n"/>
      <c r="H149" s="14">
        <f>IF(G149="","",IFERROR(VLOOKUP(G149,Lists!$A$2:$C$28,2,FALSE),""))</f>
        <v/>
      </c>
      <c r="I149" s="14">
        <f>IF(G149="","",IFERROR(VLOOKUP(G149,Lists!$A$2:$C$28,3,FALSE),""))</f>
        <v/>
      </c>
      <c r="J149" s="15" t="n"/>
      <c r="K149" s="12" t="n"/>
    </row>
    <row r="150">
      <c r="A150" s="11" t="n"/>
      <c r="B150" s="12" t="n"/>
      <c r="C150" s="12" t="n"/>
      <c r="D150" s="13" t="n"/>
      <c r="E150" s="13" t="n"/>
      <c r="F150" s="14">
        <f>IF(OR(D150="",E150=""),"",ROUND(MOD(E150-D150,1)*1440,0))</f>
        <v/>
      </c>
      <c r="G150" s="15" t="n"/>
      <c r="H150" s="14">
        <f>IF(G150="","",IFERROR(VLOOKUP(G150,Lists!$A$2:$C$28,2,FALSE),""))</f>
        <v/>
      </c>
      <c r="I150" s="14">
        <f>IF(G150="","",IFERROR(VLOOKUP(G150,Lists!$A$2:$C$28,3,FALSE),""))</f>
        <v/>
      </c>
      <c r="J150" s="15" t="n"/>
      <c r="K150" s="12" t="n"/>
    </row>
    <row r="151">
      <c r="A151" s="11" t="n"/>
      <c r="B151" s="12" t="n"/>
      <c r="C151" s="12" t="n"/>
      <c r="D151" s="13" t="n"/>
      <c r="E151" s="13" t="n"/>
      <c r="F151" s="14">
        <f>IF(OR(D151="",E151=""),"",ROUND(MOD(E151-D151,1)*1440,0))</f>
        <v/>
      </c>
      <c r="G151" s="15" t="n"/>
      <c r="H151" s="14">
        <f>IF(G151="","",IFERROR(VLOOKUP(G151,Lists!$A$2:$C$28,2,FALSE),""))</f>
        <v/>
      </c>
      <c r="I151" s="14">
        <f>IF(G151="","",IFERROR(VLOOKUP(G151,Lists!$A$2:$C$28,3,FALSE),""))</f>
        <v/>
      </c>
      <c r="J151" s="15" t="n"/>
      <c r="K151" s="12" t="n"/>
    </row>
    <row r="152">
      <c r="A152" s="11" t="n"/>
      <c r="B152" s="12" t="n"/>
      <c r="C152" s="12" t="n"/>
      <c r="D152" s="13" t="n"/>
      <c r="E152" s="13" t="n"/>
      <c r="F152" s="14">
        <f>IF(OR(D152="",E152=""),"",ROUND(MOD(E152-D152,1)*1440,0))</f>
        <v/>
      </c>
      <c r="G152" s="15" t="n"/>
      <c r="H152" s="14">
        <f>IF(G152="","",IFERROR(VLOOKUP(G152,Lists!$A$2:$C$28,2,FALSE),""))</f>
        <v/>
      </c>
      <c r="I152" s="14">
        <f>IF(G152="","",IFERROR(VLOOKUP(G152,Lists!$A$2:$C$28,3,FALSE),""))</f>
        <v/>
      </c>
      <c r="J152" s="15" t="n"/>
      <c r="K152" s="12" t="n"/>
    </row>
    <row r="153">
      <c r="A153" s="11" t="n"/>
      <c r="B153" s="12" t="n"/>
      <c r="C153" s="12" t="n"/>
      <c r="D153" s="13" t="n"/>
      <c r="E153" s="13" t="n"/>
      <c r="F153" s="14">
        <f>IF(OR(D153="",E153=""),"",ROUND(MOD(E153-D153,1)*1440,0))</f>
        <v/>
      </c>
      <c r="G153" s="15" t="n"/>
      <c r="H153" s="14">
        <f>IF(G153="","",IFERROR(VLOOKUP(G153,Lists!$A$2:$C$28,2,FALSE),""))</f>
        <v/>
      </c>
      <c r="I153" s="14">
        <f>IF(G153="","",IFERROR(VLOOKUP(G153,Lists!$A$2:$C$28,3,FALSE),""))</f>
        <v/>
      </c>
      <c r="J153" s="15" t="n"/>
      <c r="K153" s="12" t="n"/>
    </row>
    <row r="154">
      <c r="A154" s="11" t="n"/>
      <c r="B154" s="12" t="n"/>
      <c r="C154" s="12" t="n"/>
      <c r="D154" s="13" t="n"/>
      <c r="E154" s="13" t="n"/>
      <c r="F154" s="14">
        <f>IF(OR(D154="",E154=""),"",ROUND(MOD(E154-D154,1)*1440,0))</f>
        <v/>
      </c>
      <c r="G154" s="15" t="n"/>
      <c r="H154" s="14">
        <f>IF(G154="","",IFERROR(VLOOKUP(G154,Lists!$A$2:$C$28,2,FALSE),""))</f>
        <v/>
      </c>
      <c r="I154" s="14">
        <f>IF(G154="","",IFERROR(VLOOKUP(G154,Lists!$A$2:$C$28,3,FALSE),""))</f>
        <v/>
      </c>
      <c r="J154" s="15" t="n"/>
      <c r="K154" s="12" t="n"/>
    </row>
    <row r="155">
      <c r="A155" s="11" t="n"/>
      <c r="B155" s="12" t="n"/>
      <c r="C155" s="12" t="n"/>
      <c r="D155" s="13" t="n"/>
      <c r="E155" s="13" t="n"/>
      <c r="F155" s="14">
        <f>IF(OR(D155="",E155=""),"",ROUND(MOD(E155-D155,1)*1440,0))</f>
        <v/>
      </c>
      <c r="G155" s="15" t="n"/>
      <c r="H155" s="14">
        <f>IF(G155="","",IFERROR(VLOOKUP(G155,Lists!$A$2:$C$28,2,FALSE),""))</f>
        <v/>
      </c>
      <c r="I155" s="14">
        <f>IF(G155="","",IFERROR(VLOOKUP(G155,Lists!$A$2:$C$28,3,FALSE),""))</f>
        <v/>
      </c>
      <c r="J155" s="15" t="n"/>
      <c r="K155" s="12" t="n"/>
    </row>
    <row r="156">
      <c r="A156" s="11" t="n"/>
      <c r="B156" s="12" t="n"/>
      <c r="C156" s="12" t="n"/>
      <c r="D156" s="13" t="n"/>
      <c r="E156" s="13" t="n"/>
      <c r="F156" s="14">
        <f>IF(OR(D156="",E156=""),"",ROUND(MOD(E156-D156,1)*1440,0))</f>
        <v/>
      </c>
      <c r="G156" s="15" t="n"/>
      <c r="H156" s="14">
        <f>IF(G156="","",IFERROR(VLOOKUP(G156,Lists!$A$2:$C$28,2,FALSE),""))</f>
        <v/>
      </c>
      <c r="I156" s="14">
        <f>IF(G156="","",IFERROR(VLOOKUP(G156,Lists!$A$2:$C$28,3,FALSE),""))</f>
        <v/>
      </c>
      <c r="J156" s="15" t="n"/>
      <c r="K156" s="12" t="n"/>
    </row>
    <row r="157">
      <c r="A157" s="11" t="n"/>
      <c r="B157" s="12" t="n"/>
      <c r="C157" s="12" t="n"/>
      <c r="D157" s="13" t="n"/>
      <c r="E157" s="13" t="n"/>
      <c r="F157" s="14">
        <f>IF(OR(D157="",E157=""),"",ROUND(MOD(E157-D157,1)*1440,0))</f>
        <v/>
      </c>
      <c r="G157" s="15" t="n"/>
      <c r="H157" s="14">
        <f>IF(G157="","",IFERROR(VLOOKUP(G157,Lists!$A$2:$C$28,2,FALSE),""))</f>
        <v/>
      </c>
      <c r="I157" s="14">
        <f>IF(G157="","",IFERROR(VLOOKUP(G157,Lists!$A$2:$C$28,3,FALSE),""))</f>
        <v/>
      </c>
      <c r="J157" s="15" t="n"/>
      <c r="K157" s="12" t="n"/>
    </row>
    <row r="158">
      <c r="A158" s="11" t="n"/>
      <c r="B158" s="12" t="n"/>
      <c r="C158" s="12" t="n"/>
      <c r="D158" s="13" t="n"/>
      <c r="E158" s="13" t="n"/>
      <c r="F158" s="14">
        <f>IF(OR(D158="",E158=""),"",ROUND(MOD(E158-D158,1)*1440,0))</f>
        <v/>
      </c>
      <c r="G158" s="15" t="n"/>
      <c r="H158" s="14">
        <f>IF(G158="","",IFERROR(VLOOKUP(G158,Lists!$A$2:$C$28,2,FALSE),""))</f>
        <v/>
      </c>
      <c r="I158" s="14">
        <f>IF(G158="","",IFERROR(VLOOKUP(G158,Lists!$A$2:$C$28,3,FALSE),""))</f>
        <v/>
      </c>
      <c r="J158" s="15" t="n"/>
      <c r="K158" s="12" t="n"/>
    </row>
    <row r="159">
      <c r="A159" s="11" t="n"/>
      <c r="B159" s="12" t="n"/>
      <c r="C159" s="12" t="n"/>
      <c r="D159" s="13" t="n"/>
      <c r="E159" s="13" t="n"/>
      <c r="F159" s="14">
        <f>IF(OR(D159="",E159=""),"",ROUND(MOD(E159-D159,1)*1440,0))</f>
        <v/>
      </c>
      <c r="G159" s="15" t="n"/>
      <c r="H159" s="14">
        <f>IF(G159="","",IFERROR(VLOOKUP(G159,Lists!$A$2:$C$28,2,FALSE),""))</f>
        <v/>
      </c>
      <c r="I159" s="14">
        <f>IF(G159="","",IFERROR(VLOOKUP(G159,Lists!$A$2:$C$28,3,FALSE),""))</f>
        <v/>
      </c>
      <c r="J159" s="15" t="n"/>
      <c r="K159" s="12" t="n"/>
    </row>
    <row r="160">
      <c r="A160" s="11" t="n"/>
      <c r="B160" s="12" t="n"/>
      <c r="C160" s="12" t="n"/>
      <c r="D160" s="13" t="n"/>
      <c r="E160" s="13" t="n"/>
      <c r="F160" s="14">
        <f>IF(OR(D160="",E160=""),"",ROUND(MOD(E160-D160,1)*1440,0))</f>
        <v/>
      </c>
      <c r="G160" s="15" t="n"/>
      <c r="H160" s="14">
        <f>IF(G160="","",IFERROR(VLOOKUP(G160,Lists!$A$2:$C$28,2,FALSE),""))</f>
        <v/>
      </c>
      <c r="I160" s="14">
        <f>IF(G160="","",IFERROR(VLOOKUP(G160,Lists!$A$2:$C$28,3,FALSE),""))</f>
        <v/>
      </c>
      <c r="J160" s="15" t="n"/>
      <c r="K160" s="12" t="n"/>
    </row>
    <row r="161">
      <c r="A161" s="11" t="n"/>
      <c r="B161" s="12" t="n"/>
      <c r="C161" s="12" t="n"/>
      <c r="D161" s="13" t="n"/>
      <c r="E161" s="13" t="n"/>
      <c r="F161" s="14">
        <f>IF(OR(D161="",E161=""),"",ROUND(MOD(E161-D161,1)*1440,0))</f>
        <v/>
      </c>
      <c r="G161" s="15" t="n"/>
      <c r="H161" s="14">
        <f>IF(G161="","",IFERROR(VLOOKUP(G161,Lists!$A$2:$C$28,2,FALSE),""))</f>
        <v/>
      </c>
      <c r="I161" s="14">
        <f>IF(G161="","",IFERROR(VLOOKUP(G161,Lists!$A$2:$C$28,3,FALSE),""))</f>
        <v/>
      </c>
      <c r="J161" s="15" t="n"/>
      <c r="K161" s="12" t="n"/>
    </row>
    <row r="162">
      <c r="A162" s="11" t="n"/>
      <c r="B162" s="12" t="n"/>
      <c r="C162" s="12" t="n"/>
      <c r="D162" s="13" t="n"/>
      <c r="E162" s="13" t="n"/>
      <c r="F162" s="14">
        <f>IF(OR(D162="",E162=""),"",ROUND(MOD(E162-D162,1)*1440,0))</f>
        <v/>
      </c>
      <c r="G162" s="15" t="n"/>
      <c r="H162" s="14">
        <f>IF(G162="","",IFERROR(VLOOKUP(G162,Lists!$A$2:$C$28,2,FALSE),""))</f>
        <v/>
      </c>
      <c r="I162" s="14">
        <f>IF(G162="","",IFERROR(VLOOKUP(G162,Lists!$A$2:$C$28,3,FALSE),""))</f>
        <v/>
      </c>
      <c r="J162" s="15" t="n"/>
      <c r="K162" s="12" t="n"/>
    </row>
    <row r="163">
      <c r="A163" s="11" t="n"/>
      <c r="B163" s="12" t="n"/>
      <c r="C163" s="12" t="n"/>
      <c r="D163" s="13" t="n"/>
      <c r="E163" s="13" t="n"/>
      <c r="F163" s="14">
        <f>IF(OR(D163="",E163=""),"",ROUND(MOD(E163-D163,1)*1440,0))</f>
        <v/>
      </c>
      <c r="G163" s="15" t="n"/>
      <c r="H163" s="14">
        <f>IF(G163="","",IFERROR(VLOOKUP(G163,Lists!$A$2:$C$28,2,FALSE),""))</f>
        <v/>
      </c>
      <c r="I163" s="14">
        <f>IF(G163="","",IFERROR(VLOOKUP(G163,Lists!$A$2:$C$28,3,FALSE),""))</f>
        <v/>
      </c>
      <c r="J163" s="15" t="n"/>
      <c r="K163" s="12" t="n"/>
    </row>
    <row r="164">
      <c r="A164" s="11" t="n"/>
      <c r="B164" s="12" t="n"/>
      <c r="C164" s="12" t="n"/>
      <c r="D164" s="13" t="n"/>
      <c r="E164" s="13" t="n"/>
      <c r="F164" s="14">
        <f>IF(OR(D164="",E164=""),"",ROUND(MOD(E164-D164,1)*1440,0))</f>
        <v/>
      </c>
      <c r="G164" s="15" t="n"/>
      <c r="H164" s="14">
        <f>IF(G164="","",IFERROR(VLOOKUP(G164,Lists!$A$2:$C$28,2,FALSE),""))</f>
        <v/>
      </c>
      <c r="I164" s="14">
        <f>IF(G164="","",IFERROR(VLOOKUP(G164,Lists!$A$2:$C$28,3,FALSE),""))</f>
        <v/>
      </c>
      <c r="J164" s="15" t="n"/>
      <c r="K164" s="12" t="n"/>
    </row>
    <row r="165">
      <c r="A165" s="11" t="n"/>
      <c r="B165" s="12" t="n"/>
      <c r="C165" s="12" t="n"/>
      <c r="D165" s="13" t="n"/>
      <c r="E165" s="13" t="n"/>
      <c r="F165" s="14">
        <f>IF(OR(D165="",E165=""),"",ROUND(MOD(E165-D165,1)*1440,0))</f>
        <v/>
      </c>
      <c r="G165" s="15" t="n"/>
      <c r="H165" s="14">
        <f>IF(G165="","",IFERROR(VLOOKUP(G165,Lists!$A$2:$C$28,2,FALSE),""))</f>
        <v/>
      </c>
      <c r="I165" s="14">
        <f>IF(G165="","",IFERROR(VLOOKUP(G165,Lists!$A$2:$C$28,3,FALSE),""))</f>
        <v/>
      </c>
      <c r="J165" s="15" t="n"/>
      <c r="K165" s="12" t="n"/>
    </row>
    <row r="166">
      <c r="A166" s="11" t="n"/>
      <c r="B166" s="12" t="n"/>
      <c r="C166" s="12" t="n"/>
      <c r="D166" s="13" t="n"/>
      <c r="E166" s="13" t="n"/>
      <c r="F166" s="14">
        <f>IF(OR(D166="",E166=""),"",ROUND(MOD(E166-D166,1)*1440,0))</f>
        <v/>
      </c>
      <c r="G166" s="15" t="n"/>
      <c r="H166" s="14">
        <f>IF(G166="","",IFERROR(VLOOKUP(G166,Lists!$A$2:$C$28,2,FALSE),""))</f>
        <v/>
      </c>
      <c r="I166" s="14">
        <f>IF(G166="","",IFERROR(VLOOKUP(G166,Lists!$A$2:$C$28,3,FALSE),""))</f>
        <v/>
      </c>
      <c r="J166" s="15" t="n"/>
      <c r="K166" s="12" t="n"/>
    </row>
    <row r="167">
      <c r="A167" s="11" t="n"/>
      <c r="B167" s="12" t="n"/>
      <c r="C167" s="12" t="n"/>
      <c r="D167" s="13" t="n"/>
      <c r="E167" s="13" t="n"/>
      <c r="F167" s="14">
        <f>IF(OR(D167="",E167=""),"",ROUND(MOD(E167-D167,1)*1440,0))</f>
        <v/>
      </c>
      <c r="G167" s="15" t="n"/>
      <c r="H167" s="14">
        <f>IF(G167="","",IFERROR(VLOOKUP(G167,Lists!$A$2:$C$28,2,FALSE),""))</f>
        <v/>
      </c>
      <c r="I167" s="14">
        <f>IF(G167="","",IFERROR(VLOOKUP(G167,Lists!$A$2:$C$28,3,FALSE),""))</f>
        <v/>
      </c>
      <c r="J167" s="15" t="n"/>
      <c r="K167" s="12" t="n"/>
    </row>
    <row r="168">
      <c r="A168" s="11" t="n"/>
      <c r="B168" s="12" t="n"/>
      <c r="C168" s="12" t="n"/>
      <c r="D168" s="13" t="n"/>
      <c r="E168" s="13" t="n"/>
      <c r="F168" s="14">
        <f>IF(OR(D168="",E168=""),"",ROUND(MOD(E168-D168,1)*1440,0))</f>
        <v/>
      </c>
      <c r="G168" s="15" t="n"/>
      <c r="H168" s="14">
        <f>IF(G168="","",IFERROR(VLOOKUP(G168,Lists!$A$2:$C$28,2,FALSE),""))</f>
        <v/>
      </c>
      <c r="I168" s="14">
        <f>IF(G168="","",IFERROR(VLOOKUP(G168,Lists!$A$2:$C$28,3,FALSE),""))</f>
        <v/>
      </c>
      <c r="J168" s="15" t="n"/>
      <c r="K168" s="12" t="n"/>
    </row>
    <row r="169">
      <c r="A169" s="11" t="n"/>
      <c r="B169" s="12" t="n"/>
      <c r="C169" s="12" t="n"/>
      <c r="D169" s="13" t="n"/>
      <c r="E169" s="13" t="n"/>
      <c r="F169" s="14">
        <f>IF(OR(D169="",E169=""),"",ROUND(MOD(E169-D169,1)*1440,0))</f>
        <v/>
      </c>
      <c r="G169" s="15" t="n"/>
      <c r="H169" s="14">
        <f>IF(G169="","",IFERROR(VLOOKUP(G169,Lists!$A$2:$C$28,2,FALSE),""))</f>
        <v/>
      </c>
      <c r="I169" s="14">
        <f>IF(G169="","",IFERROR(VLOOKUP(G169,Lists!$A$2:$C$28,3,FALSE),""))</f>
        <v/>
      </c>
      <c r="J169" s="15" t="n"/>
      <c r="K169" s="12" t="n"/>
    </row>
    <row r="170">
      <c r="A170" s="11" t="n"/>
      <c r="B170" s="12" t="n"/>
      <c r="C170" s="12" t="n"/>
      <c r="D170" s="13" t="n"/>
      <c r="E170" s="13" t="n"/>
      <c r="F170" s="14">
        <f>IF(OR(D170="",E170=""),"",ROUND(MOD(E170-D170,1)*1440,0))</f>
        <v/>
      </c>
      <c r="G170" s="15" t="n"/>
      <c r="H170" s="14">
        <f>IF(G170="","",IFERROR(VLOOKUP(G170,Lists!$A$2:$C$28,2,FALSE),""))</f>
        <v/>
      </c>
      <c r="I170" s="14">
        <f>IF(G170="","",IFERROR(VLOOKUP(G170,Lists!$A$2:$C$28,3,FALSE),""))</f>
        <v/>
      </c>
      <c r="J170" s="15" t="n"/>
      <c r="K170" s="12" t="n"/>
    </row>
    <row r="171">
      <c r="A171" s="11" t="n"/>
      <c r="B171" s="12" t="n"/>
      <c r="C171" s="12" t="n"/>
      <c r="D171" s="13" t="n"/>
      <c r="E171" s="13" t="n"/>
      <c r="F171" s="14">
        <f>IF(OR(D171="",E171=""),"",ROUND(MOD(E171-D171,1)*1440,0))</f>
        <v/>
      </c>
      <c r="G171" s="15" t="n"/>
      <c r="H171" s="14">
        <f>IF(G171="","",IFERROR(VLOOKUP(G171,Lists!$A$2:$C$28,2,FALSE),""))</f>
        <v/>
      </c>
      <c r="I171" s="14">
        <f>IF(G171="","",IFERROR(VLOOKUP(G171,Lists!$A$2:$C$28,3,FALSE),""))</f>
        <v/>
      </c>
      <c r="J171" s="15" t="n"/>
      <c r="K171" s="12" t="n"/>
    </row>
    <row r="172">
      <c r="A172" s="11" t="n"/>
      <c r="B172" s="12" t="n"/>
      <c r="C172" s="12" t="n"/>
      <c r="D172" s="13" t="n"/>
      <c r="E172" s="13" t="n"/>
      <c r="F172" s="14">
        <f>IF(OR(D172="",E172=""),"",ROUND(MOD(E172-D172,1)*1440,0))</f>
        <v/>
      </c>
      <c r="G172" s="15" t="n"/>
      <c r="H172" s="14">
        <f>IF(G172="","",IFERROR(VLOOKUP(G172,Lists!$A$2:$C$28,2,FALSE),""))</f>
        <v/>
      </c>
      <c r="I172" s="14">
        <f>IF(G172="","",IFERROR(VLOOKUP(G172,Lists!$A$2:$C$28,3,FALSE),""))</f>
        <v/>
      </c>
      <c r="J172" s="15" t="n"/>
      <c r="K172" s="12" t="n"/>
    </row>
    <row r="173">
      <c r="A173" s="11" t="n"/>
      <c r="B173" s="12" t="n"/>
      <c r="C173" s="12" t="n"/>
      <c r="D173" s="13" t="n"/>
      <c r="E173" s="13" t="n"/>
      <c r="F173" s="14">
        <f>IF(OR(D173="",E173=""),"",ROUND(MOD(E173-D173,1)*1440,0))</f>
        <v/>
      </c>
      <c r="G173" s="15" t="n"/>
      <c r="H173" s="14">
        <f>IF(G173="","",IFERROR(VLOOKUP(G173,Lists!$A$2:$C$28,2,FALSE),""))</f>
        <v/>
      </c>
      <c r="I173" s="14">
        <f>IF(G173="","",IFERROR(VLOOKUP(G173,Lists!$A$2:$C$28,3,FALSE),""))</f>
        <v/>
      </c>
      <c r="J173" s="15" t="n"/>
      <c r="K173" s="12" t="n"/>
    </row>
    <row r="174">
      <c r="A174" s="11" t="n"/>
      <c r="B174" s="12" t="n"/>
      <c r="C174" s="12" t="n"/>
      <c r="D174" s="13" t="n"/>
      <c r="E174" s="13" t="n"/>
      <c r="F174" s="14">
        <f>IF(OR(D174="",E174=""),"",ROUND(MOD(E174-D174,1)*1440,0))</f>
        <v/>
      </c>
      <c r="G174" s="15" t="n"/>
      <c r="H174" s="14">
        <f>IF(G174="","",IFERROR(VLOOKUP(G174,Lists!$A$2:$C$28,2,FALSE),""))</f>
        <v/>
      </c>
      <c r="I174" s="14">
        <f>IF(G174="","",IFERROR(VLOOKUP(G174,Lists!$A$2:$C$28,3,FALSE),""))</f>
        <v/>
      </c>
      <c r="J174" s="15" t="n"/>
      <c r="K174" s="12" t="n"/>
    </row>
    <row r="175">
      <c r="A175" s="11" t="n"/>
      <c r="B175" s="12" t="n"/>
      <c r="C175" s="12" t="n"/>
      <c r="D175" s="13" t="n"/>
      <c r="E175" s="13" t="n"/>
      <c r="F175" s="14">
        <f>IF(OR(D175="",E175=""),"",ROUND(MOD(E175-D175,1)*1440,0))</f>
        <v/>
      </c>
      <c r="G175" s="15" t="n"/>
      <c r="H175" s="14">
        <f>IF(G175="","",IFERROR(VLOOKUP(G175,Lists!$A$2:$C$28,2,FALSE),""))</f>
        <v/>
      </c>
      <c r="I175" s="14">
        <f>IF(G175="","",IFERROR(VLOOKUP(G175,Lists!$A$2:$C$28,3,FALSE),""))</f>
        <v/>
      </c>
      <c r="J175" s="15" t="n"/>
      <c r="K175" s="12" t="n"/>
    </row>
    <row r="176">
      <c r="A176" s="11" t="n"/>
      <c r="B176" s="12" t="n"/>
      <c r="C176" s="12" t="n"/>
      <c r="D176" s="13" t="n"/>
      <c r="E176" s="13" t="n"/>
      <c r="F176" s="14">
        <f>IF(OR(D176="",E176=""),"",ROUND(MOD(E176-D176,1)*1440,0))</f>
        <v/>
      </c>
      <c r="G176" s="15" t="n"/>
      <c r="H176" s="14">
        <f>IF(G176="","",IFERROR(VLOOKUP(G176,Lists!$A$2:$C$28,2,FALSE),""))</f>
        <v/>
      </c>
      <c r="I176" s="14">
        <f>IF(G176="","",IFERROR(VLOOKUP(G176,Lists!$A$2:$C$28,3,FALSE),""))</f>
        <v/>
      </c>
      <c r="J176" s="15" t="n"/>
      <c r="K176" s="12" t="n"/>
    </row>
    <row r="177">
      <c r="A177" s="11" t="n"/>
      <c r="B177" s="12" t="n"/>
      <c r="C177" s="12" t="n"/>
      <c r="D177" s="13" t="n"/>
      <c r="E177" s="13" t="n"/>
      <c r="F177" s="14">
        <f>IF(OR(D177="",E177=""),"",ROUND(MOD(E177-D177,1)*1440,0))</f>
        <v/>
      </c>
      <c r="G177" s="15" t="n"/>
      <c r="H177" s="14">
        <f>IF(G177="","",IFERROR(VLOOKUP(G177,Lists!$A$2:$C$28,2,FALSE),""))</f>
        <v/>
      </c>
      <c r="I177" s="14">
        <f>IF(G177="","",IFERROR(VLOOKUP(G177,Lists!$A$2:$C$28,3,FALSE),""))</f>
        <v/>
      </c>
      <c r="J177" s="15" t="n"/>
      <c r="K177" s="12" t="n"/>
    </row>
    <row r="178">
      <c r="A178" s="11" t="n"/>
      <c r="B178" s="12" t="n"/>
      <c r="C178" s="12" t="n"/>
      <c r="D178" s="13" t="n"/>
      <c r="E178" s="13" t="n"/>
      <c r="F178" s="14">
        <f>IF(OR(D178="",E178=""),"",ROUND(MOD(E178-D178,1)*1440,0))</f>
        <v/>
      </c>
      <c r="G178" s="15" t="n"/>
      <c r="H178" s="14">
        <f>IF(G178="","",IFERROR(VLOOKUP(G178,Lists!$A$2:$C$28,2,FALSE),""))</f>
        <v/>
      </c>
      <c r="I178" s="14">
        <f>IF(G178="","",IFERROR(VLOOKUP(G178,Lists!$A$2:$C$28,3,FALSE),""))</f>
        <v/>
      </c>
      <c r="J178" s="15" t="n"/>
      <c r="K178" s="12" t="n"/>
    </row>
    <row r="179">
      <c r="A179" s="11" t="n"/>
      <c r="B179" s="12" t="n"/>
      <c r="C179" s="12" t="n"/>
      <c r="D179" s="13" t="n"/>
      <c r="E179" s="13" t="n"/>
      <c r="F179" s="14">
        <f>IF(OR(D179="",E179=""),"",ROUND(MOD(E179-D179,1)*1440,0))</f>
        <v/>
      </c>
      <c r="G179" s="15" t="n"/>
      <c r="H179" s="14">
        <f>IF(G179="","",IFERROR(VLOOKUP(G179,Lists!$A$2:$C$28,2,FALSE),""))</f>
        <v/>
      </c>
      <c r="I179" s="14">
        <f>IF(G179="","",IFERROR(VLOOKUP(G179,Lists!$A$2:$C$28,3,FALSE),""))</f>
        <v/>
      </c>
      <c r="J179" s="15" t="n"/>
      <c r="K179" s="12" t="n"/>
    </row>
    <row r="180">
      <c r="A180" s="11" t="n"/>
      <c r="B180" s="12" t="n"/>
      <c r="C180" s="12" t="n"/>
      <c r="D180" s="13" t="n"/>
      <c r="E180" s="13" t="n"/>
      <c r="F180" s="14">
        <f>IF(OR(D180="",E180=""),"",ROUND(MOD(E180-D180,1)*1440,0))</f>
        <v/>
      </c>
      <c r="G180" s="15" t="n"/>
      <c r="H180" s="14">
        <f>IF(G180="","",IFERROR(VLOOKUP(G180,Lists!$A$2:$C$28,2,FALSE),""))</f>
        <v/>
      </c>
      <c r="I180" s="14">
        <f>IF(G180="","",IFERROR(VLOOKUP(G180,Lists!$A$2:$C$28,3,FALSE),""))</f>
        <v/>
      </c>
      <c r="J180" s="15" t="n"/>
      <c r="K180" s="12" t="n"/>
    </row>
    <row r="181">
      <c r="A181" s="11" t="n"/>
      <c r="B181" s="12" t="n"/>
      <c r="C181" s="12" t="n"/>
      <c r="D181" s="13" t="n"/>
      <c r="E181" s="13" t="n"/>
      <c r="F181" s="14">
        <f>IF(OR(D181="",E181=""),"",ROUND(MOD(E181-D181,1)*1440,0))</f>
        <v/>
      </c>
      <c r="G181" s="15" t="n"/>
      <c r="H181" s="14">
        <f>IF(G181="","",IFERROR(VLOOKUP(G181,Lists!$A$2:$C$28,2,FALSE),""))</f>
        <v/>
      </c>
      <c r="I181" s="14">
        <f>IF(G181="","",IFERROR(VLOOKUP(G181,Lists!$A$2:$C$28,3,FALSE),""))</f>
        <v/>
      </c>
      <c r="J181" s="15" t="n"/>
      <c r="K181" s="12" t="n"/>
    </row>
    <row r="182">
      <c r="A182" s="11" t="n"/>
      <c r="B182" s="12" t="n"/>
      <c r="C182" s="12" t="n"/>
      <c r="D182" s="13" t="n"/>
      <c r="E182" s="13" t="n"/>
      <c r="F182" s="14">
        <f>IF(OR(D182="",E182=""),"",ROUND(MOD(E182-D182,1)*1440,0))</f>
        <v/>
      </c>
      <c r="G182" s="15" t="n"/>
      <c r="H182" s="14">
        <f>IF(G182="","",IFERROR(VLOOKUP(G182,Lists!$A$2:$C$28,2,FALSE),""))</f>
        <v/>
      </c>
      <c r="I182" s="14">
        <f>IF(G182="","",IFERROR(VLOOKUP(G182,Lists!$A$2:$C$28,3,FALSE),""))</f>
        <v/>
      </c>
      <c r="J182" s="15" t="n"/>
      <c r="K182" s="12" t="n"/>
    </row>
    <row r="183">
      <c r="A183" s="11" t="n"/>
      <c r="B183" s="12" t="n"/>
      <c r="C183" s="12" t="n"/>
      <c r="D183" s="13" t="n"/>
      <c r="E183" s="13" t="n"/>
      <c r="F183" s="14">
        <f>IF(OR(D183="",E183=""),"",ROUND(MOD(E183-D183,1)*1440,0))</f>
        <v/>
      </c>
      <c r="G183" s="15" t="n"/>
      <c r="H183" s="14">
        <f>IF(G183="","",IFERROR(VLOOKUP(G183,Lists!$A$2:$C$28,2,FALSE),""))</f>
        <v/>
      </c>
      <c r="I183" s="14">
        <f>IF(G183="","",IFERROR(VLOOKUP(G183,Lists!$A$2:$C$28,3,FALSE),""))</f>
        <v/>
      </c>
      <c r="J183" s="15" t="n"/>
      <c r="K183" s="12" t="n"/>
    </row>
    <row r="184">
      <c r="A184" s="11" t="n"/>
      <c r="B184" s="12" t="n"/>
      <c r="C184" s="12" t="n"/>
      <c r="D184" s="13" t="n"/>
      <c r="E184" s="13" t="n"/>
      <c r="F184" s="14">
        <f>IF(OR(D184="",E184=""),"",ROUND(MOD(E184-D184,1)*1440,0))</f>
        <v/>
      </c>
      <c r="G184" s="15" t="n"/>
      <c r="H184" s="14">
        <f>IF(G184="","",IFERROR(VLOOKUP(G184,Lists!$A$2:$C$28,2,FALSE),""))</f>
        <v/>
      </c>
      <c r="I184" s="14">
        <f>IF(G184="","",IFERROR(VLOOKUP(G184,Lists!$A$2:$C$28,3,FALSE),""))</f>
        <v/>
      </c>
      <c r="J184" s="15" t="n"/>
      <c r="K184" s="12" t="n"/>
    </row>
    <row r="185">
      <c r="A185" s="11" t="n"/>
      <c r="B185" s="12" t="n"/>
      <c r="C185" s="12" t="n"/>
      <c r="D185" s="13" t="n"/>
      <c r="E185" s="13" t="n"/>
      <c r="F185" s="14">
        <f>IF(OR(D185="",E185=""),"",ROUND(MOD(E185-D185,1)*1440,0))</f>
        <v/>
      </c>
      <c r="G185" s="15" t="n"/>
      <c r="H185" s="14">
        <f>IF(G185="","",IFERROR(VLOOKUP(G185,Lists!$A$2:$C$28,2,FALSE),""))</f>
        <v/>
      </c>
      <c r="I185" s="14">
        <f>IF(G185="","",IFERROR(VLOOKUP(G185,Lists!$A$2:$C$28,3,FALSE),""))</f>
        <v/>
      </c>
      <c r="J185" s="15" t="n"/>
      <c r="K185" s="12" t="n"/>
    </row>
    <row r="186">
      <c r="A186" s="11" t="n"/>
      <c r="B186" s="12" t="n"/>
      <c r="C186" s="12" t="n"/>
      <c r="D186" s="13" t="n"/>
      <c r="E186" s="13" t="n"/>
      <c r="F186" s="14">
        <f>IF(OR(D186="",E186=""),"",ROUND(MOD(E186-D186,1)*1440,0))</f>
        <v/>
      </c>
      <c r="G186" s="15" t="n"/>
      <c r="H186" s="14">
        <f>IF(G186="","",IFERROR(VLOOKUP(G186,Lists!$A$2:$C$28,2,FALSE),""))</f>
        <v/>
      </c>
      <c r="I186" s="14">
        <f>IF(G186="","",IFERROR(VLOOKUP(G186,Lists!$A$2:$C$28,3,FALSE),""))</f>
        <v/>
      </c>
      <c r="J186" s="15" t="n"/>
      <c r="K186" s="12" t="n"/>
    </row>
    <row r="187">
      <c r="A187" s="11" t="n"/>
      <c r="B187" s="12" t="n"/>
      <c r="C187" s="12" t="n"/>
      <c r="D187" s="13" t="n"/>
      <c r="E187" s="13" t="n"/>
      <c r="F187" s="14">
        <f>IF(OR(D187="",E187=""),"",ROUND(MOD(E187-D187,1)*1440,0))</f>
        <v/>
      </c>
      <c r="G187" s="15" t="n"/>
      <c r="H187" s="14">
        <f>IF(G187="","",IFERROR(VLOOKUP(G187,Lists!$A$2:$C$28,2,FALSE),""))</f>
        <v/>
      </c>
      <c r="I187" s="14">
        <f>IF(G187="","",IFERROR(VLOOKUP(G187,Lists!$A$2:$C$28,3,FALSE),""))</f>
        <v/>
      </c>
      <c r="J187" s="15" t="n"/>
      <c r="K187" s="12" t="n"/>
    </row>
    <row r="188">
      <c r="A188" s="11" t="n"/>
      <c r="B188" s="12" t="n"/>
      <c r="C188" s="12" t="n"/>
      <c r="D188" s="13" t="n"/>
      <c r="E188" s="13" t="n"/>
      <c r="F188" s="14">
        <f>IF(OR(D188="",E188=""),"",ROUND(MOD(E188-D188,1)*1440,0))</f>
        <v/>
      </c>
      <c r="G188" s="15" t="n"/>
      <c r="H188" s="14">
        <f>IF(G188="","",IFERROR(VLOOKUP(G188,Lists!$A$2:$C$28,2,FALSE),""))</f>
        <v/>
      </c>
      <c r="I188" s="14">
        <f>IF(G188="","",IFERROR(VLOOKUP(G188,Lists!$A$2:$C$28,3,FALSE),""))</f>
        <v/>
      </c>
      <c r="J188" s="15" t="n"/>
      <c r="K188" s="12" t="n"/>
    </row>
    <row r="189">
      <c r="A189" s="11" t="n"/>
      <c r="B189" s="12" t="n"/>
      <c r="C189" s="12" t="n"/>
      <c r="D189" s="13" t="n"/>
      <c r="E189" s="13" t="n"/>
      <c r="F189" s="14">
        <f>IF(OR(D189="",E189=""),"",ROUND(MOD(E189-D189,1)*1440,0))</f>
        <v/>
      </c>
      <c r="G189" s="15" t="n"/>
      <c r="H189" s="14">
        <f>IF(G189="","",IFERROR(VLOOKUP(G189,Lists!$A$2:$C$28,2,FALSE),""))</f>
        <v/>
      </c>
      <c r="I189" s="14">
        <f>IF(G189="","",IFERROR(VLOOKUP(G189,Lists!$A$2:$C$28,3,FALSE),""))</f>
        <v/>
      </c>
      <c r="J189" s="15" t="n"/>
      <c r="K189" s="12" t="n"/>
    </row>
    <row r="190">
      <c r="A190" s="11" t="n"/>
      <c r="B190" s="12" t="n"/>
      <c r="C190" s="12" t="n"/>
      <c r="D190" s="13" t="n"/>
      <c r="E190" s="13" t="n"/>
      <c r="F190" s="14">
        <f>IF(OR(D190="",E190=""),"",ROUND(MOD(E190-D190,1)*1440,0))</f>
        <v/>
      </c>
      <c r="G190" s="15" t="n"/>
      <c r="H190" s="14">
        <f>IF(G190="","",IFERROR(VLOOKUP(G190,Lists!$A$2:$C$28,2,FALSE),""))</f>
        <v/>
      </c>
      <c r="I190" s="14">
        <f>IF(G190="","",IFERROR(VLOOKUP(G190,Lists!$A$2:$C$28,3,FALSE),""))</f>
        <v/>
      </c>
      <c r="J190" s="15" t="n"/>
      <c r="K190" s="12" t="n"/>
    </row>
    <row r="191">
      <c r="A191" s="11" t="n"/>
      <c r="B191" s="12" t="n"/>
      <c r="C191" s="12" t="n"/>
      <c r="D191" s="13" t="n"/>
      <c r="E191" s="13" t="n"/>
      <c r="F191" s="14">
        <f>IF(OR(D191="",E191=""),"",ROUND(MOD(E191-D191,1)*1440,0))</f>
        <v/>
      </c>
      <c r="G191" s="15" t="n"/>
      <c r="H191" s="14">
        <f>IF(G191="","",IFERROR(VLOOKUP(G191,Lists!$A$2:$C$28,2,FALSE),""))</f>
        <v/>
      </c>
      <c r="I191" s="14">
        <f>IF(G191="","",IFERROR(VLOOKUP(G191,Lists!$A$2:$C$28,3,FALSE),""))</f>
        <v/>
      </c>
      <c r="J191" s="15" t="n"/>
      <c r="K191" s="12" t="n"/>
    </row>
    <row r="192">
      <c r="A192" s="11" t="n"/>
      <c r="B192" s="12" t="n"/>
      <c r="C192" s="12" t="n"/>
      <c r="D192" s="13" t="n"/>
      <c r="E192" s="13" t="n"/>
      <c r="F192" s="14">
        <f>IF(OR(D192="",E192=""),"",ROUND(MOD(E192-D192,1)*1440,0))</f>
        <v/>
      </c>
      <c r="G192" s="15" t="n"/>
      <c r="H192" s="14">
        <f>IF(G192="","",IFERROR(VLOOKUP(G192,Lists!$A$2:$C$28,2,FALSE),""))</f>
        <v/>
      </c>
      <c r="I192" s="14">
        <f>IF(G192="","",IFERROR(VLOOKUP(G192,Lists!$A$2:$C$28,3,FALSE),""))</f>
        <v/>
      </c>
      <c r="J192" s="15" t="n"/>
      <c r="K192" s="12" t="n"/>
    </row>
    <row r="193">
      <c r="A193" s="11" t="n"/>
      <c r="B193" s="12" t="n"/>
      <c r="C193" s="12" t="n"/>
      <c r="D193" s="13" t="n"/>
      <c r="E193" s="13" t="n"/>
      <c r="F193" s="14">
        <f>IF(OR(D193="",E193=""),"",ROUND(MOD(E193-D193,1)*1440,0))</f>
        <v/>
      </c>
      <c r="G193" s="15" t="n"/>
      <c r="H193" s="14">
        <f>IF(G193="","",IFERROR(VLOOKUP(G193,Lists!$A$2:$C$28,2,FALSE),""))</f>
        <v/>
      </c>
      <c r="I193" s="14">
        <f>IF(G193="","",IFERROR(VLOOKUP(G193,Lists!$A$2:$C$28,3,FALSE),""))</f>
        <v/>
      </c>
      <c r="J193" s="15" t="n"/>
      <c r="K193" s="12" t="n"/>
    </row>
    <row r="194">
      <c r="A194" s="11" t="n"/>
      <c r="B194" s="12" t="n"/>
      <c r="C194" s="12" t="n"/>
      <c r="D194" s="13" t="n"/>
      <c r="E194" s="13" t="n"/>
      <c r="F194" s="14">
        <f>IF(OR(D194="",E194=""),"",ROUND(MOD(E194-D194,1)*1440,0))</f>
        <v/>
      </c>
      <c r="G194" s="15" t="n"/>
      <c r="H194" s="14">
        <f>IF(G194="","",IFERROR(VLOOKUP(G194,Lists!$A$2:$C$28,2,FALSE),""))</f>
        <v/>
      </c>
      <c r="I194" s="14">
        <f>IF(G194="","",IFERROR(VLOOKUP(G194,Lists!$A$2:$C$28,3,FALSE),""))</f>
        <v/>
      </c>
      <c r="J194" s="15" t="n"/>
      <c r="K194" s="12" t="n"/>
    </row>
    <row r="195">
      <c r="A195" s="11" t="n"/>
      <c r="B195" s="12" t="n"/>
      <c r="C195" s="12" t="n"/>
      <c r="D195" s="13" t="n"/>
      <c r="E195" s="13" t="n"/>
      <c r="F195" s="14">
        <f>IF(OR(D195="",E195=""),"",ROUND(MOD(E195-D195,1)*1440,0))</f>
        <v/>
      </c>
      <c r="G195" s="15" t="n"/>
      <c r="H195" s="14">
        <f>IF(G195="","",IFERROR(VLOOKUP(G195,Lists!$A$2:$C$28,2,FALSE),""))</f>
        <v/>
      </c>
      <c r="I195" s="14">
        <f>IF(G195="","",IFERROR(VLOOKUP(G195,Lists!$A$2:$C$28,3,FALSE),""))</f>
        <v/>
      </c>
      <c r="J195" s="15" t="n"/>
      <c r="K195" s="12" t="n"/>
    </row>
    <row r="196">
      <c r="A196" s="11" t="n"/>
      <c r="B196" s="12" t="n"/>
      <c r="C196" s="12" t="n"/>
      <c r="D196" s="13" t="n"/>
      <c r="E196" s="13" t="n"/>
      <c r="F196" s="14">
        <f>IF(OR(D196="",E196=""),"",ROUND(MOD(E196-D196,1)*1440,0))</f>
        <v/>
      </c>
      <c r="G196" s="15" t="n"/>
      <c r="H196" s="14">
        <f>IF(G196="","",IFERROR(VLOOKUP(G196,Lists!$A$2:$C$28,2,FALSE),""))</f>
        <v/>
      </c>
      <c r="I196" s="14">
        <f>IF(G196="","",IFERROR(VLOOKUP(G196,Lists!$A$2:$C$28,3,FALSE),""))</f>
        <v/>
      </c>
      <c r="J196" s="15" t="n"/>
      <c r="K196" s="12" t="n"/>
    </row>
    <row r="197">
      <c r="A197" s="11" t="n"/>
      <c r="B197" s="12" t="n"/>
      <c r="C197" s="12" t="n"/>
      <c r="D197" s="13" t="n"/>
      <c r="E197" s="13" t="n"/>
      <c r="F197" s="14">
        <f>IF(OR(D197="",E197=""),"",ROUND(MOD(E197-D197,1)*1440,0))</f>
        <v/>
      </c>
      <c r="G197" s="15" t="n"/>
      <c r="H197" s="14">
        <f>IF(G197="","",IFERROR(VLOOKUP(G197,Lists!$A$2:$C$28,2,FALSE),""))</f>
        <v/>
      </c>
      <c r="I197" s="14">
        <f>IF(G197="","",IFERROR(VLOOKUP(G197,Lists!$A$2:$C$28,3,FALSE),""))</f>
        <v/>
      </c>
      <c r="J197" s="15" t="n"/>
      <c r="K197" s="12" t="n"/>
    </row>
    <row r="198">
      <c r="A198" s="11" t="n"/>
      <c r="B198" s="12" t="n"/>
      <c r="C198" s="12" t="n"/>
      <c r="D198" s="13" t="n"/>
      <c r="E198" s="13" t="n"/>
      <c r="F198" s="14">
        <f>IF(OR(D198="",E198=""),"",ROUND(MOD(E198-D198,1)*1440,0))</f>
        <v/>
      </c>
      <c r="G198" s="15" t="n"/>
      <c r="H198" s="14">
        <f>IF(G198="","",IFERROR(VLOOKUP(G198,Lists!$A$2:$C$28,2,FALSE),""))</f>
        <v/>
      </c>
      <c r="I198" s="14">
        <f>IF(G198="","",IFERROR(VLOOKUP(G198,Lists!$A$2:$C$28,3,FALSE),""))</f>
        <v/>
      </c>
      <c r="J198" s="15" t="n"/>
      <c r="K198" s="12" t="n"/>
    </row>
    <row r="199">
      <c r="A199" s="11" t="n"/>
      <c r="B199" s="12" t="n"/>
      <c r="C199" s="12" t="n"/>
      <c r="D199" s="13" t="n"/>
      <c r="E199" s="13" t="n"/>
      <c r="F199" s="14">
        <f>IF(OR(D199="",E199=""),"",ROUND(MOD(E199-D199,1)*1440,0))</f>
        <v/>
      </c>
      <c r="G199" s="15" t="n"/>
      <c r="H199" s="14">
        <f>IF(G199="","",IFERROR(VLOOKUP(G199,Lists!$A$2:$C$28,2,FALSE),""))</f>
        <v/>
      </c>
      <c r="I199" s="14">
        <f>IF(G199="","",IFERROR(VLOOKUP(G199,Lists!$A$2:$C$28,3,FALSE),""))</f>
        <v/>
      </c>
      <c r="J199" s="15" t="n"/>
      <c r="K199" s="12" t="n"/>
    </row>
    <row r="200">
      <c r="A200" s="11" t="n"/>
      <c r="B200" s="12" t="n"/>
      <c r="C200" s="12" t="n"/>
      <c r="D200" s="13" t="n"/>
      <c r="E200" s="13" t="n"/>
      <c r="F200" s="14">
        <f>IF(OR(D200="",E200=""),"",ROUND(MOD(E200-D200,1)*1440,0))</f>
        <v/>
      </c>
      <c r="G200" s="15" t="n"/>
      <c r="H200" s="14">
        <f>IF(G200="","",IFERROR(VLOOKUP(G200,Lists!$A$2:$C$28,2,FALSE),""))</f>
        <v/>
      </c>
      <c r="I200" s="14">
        <f>IF(G200="","",IFERROR(VLOOKUP(G200,Lists!$A$2:$C$28,3,FALSE),""))</f>
        <v/>
      </c>
      <c r="J200" s="15" t="n"/>
      <c r="K200" s="12" t="n"/>
    </row>
    <row r="201">
      <c r="A201" s="11" t="n"/>
      <c r="B201" s="12" t="n"/>
      <c r="C201" s="12" t="n"/>
      <c r="D201" s="13" t="n"/>
      <c r="E201" s="13" t="n"/>
      <c r="F201" s="14">
        <f>IF(OR(D201="",E201=""),"",ROUND(MOD(E201-D201,1)*1440,0))</f>
        <v/>
      </c>
      <c r="G201" s="15" t="n"/>
      <c r="H201" s="14">
        <f>IF(G201="","",IFERROR(VLOOKUP(G201,Lists!$A$2:$C$28,2,FALSE),""))</f>
        <v/>
      </c>
      <c r="I201" s="14">
        <f>IF(G201="","",IFERROR(VLOOKUP(G201,Lists!$A$2:$C$28,3,FALSE),""))</f>
        <v/>
      </c>
      <c r="J201" s="15" t="n"/>
      <c r="K201" s="12" t="n"/>
    </row>
    <row r="202">
      <c r="A202" s="11" t="n"/>
      <c r="B202" s="12" t="n"/>
      <c r="C202" s="12" t="n"/>
      <c r="D202" s="13" t="n"/>
      <c r="E202" s="13" t="n"/>
      <c r="F202" s="14">
        <f>IF(OR(D202="",E202=""),"",ROUND(MOD(E202-D202,1)*1440,0))</f>
        <v/>
      </c>
      <c r="G202" s="15" t="n"/>
      <c r="H202" s="14">
        <f>IF(G202="","",IFERROR(VLOOKUP(G202,Lists!$A$2:$C$28,2,FALSE),""))</f>
        <v/>
      </c>
      <c r="I202" s="14">
        <f>IF(G202="","",IFERROR(VLOOKUP(G202,Lists!$A$2:$C$28,3,FALSE),""))</f>
        <v/>
      </c>
      <c r="J202" s="15" t="n"/>
      <c r="K202" s="12" t="n"/>
    </row>
    <row r="203">
      <c r="A203" s="11" t="n"/>
      <c r="B203" s="12" t="n"/>
      <c r="C203" s="12" t="n"/>
      <c r="D203" s="13" t="n"/>
      <c r="E203" s="13" t="n"/>
      <c r="F203" s="14">
        <f>IF(OR(D203="",E203=""),"",ROUND(MOD(E203-D203,1)*1440,0))</f>
        <v/>
      </c>
      <c r="G203" s="15" t="n"/>
      <c r="H203" s="14">
        <f>IF(G203="","",IFERROR(VLOOKUP(G203,Lists!$A$2:$C$28,2,FALSE),""))</f>
        <v/>
      </c>
      <c r="I203" s="14">
        <f>IF(G203="","",IFERROR(VLOOKUP(G203,Lists!$A$2:$C$28,3,FALSE),""))</f>
        <v/>
      </c>
      <c r="J203" s="15" t="n"/>
      <c r="K203" s="12" t="n"/>
    </row>
    <row r="204">
      <c r="A204" s="11" t="n"/>
      <c r="B204" s="12" t="n"/>
      <c r="C204" s="12" t="n"/>
      <c r="D204" s="13" t="n"/>
      <c r="E204" s="13" t="n"/>
      <c r="F204" s="14">
        <f>IF(OR(D204="",E204=""),"",ROUND(MOD(E204-D204,1)*1440,0))</f>
        <v/>
      </c>
      <c r="G204" s="15" t="n"/>
      <c r="H204" s="14">
        <f>IF(G204="","",IFERROR(VLOOKUP(G204,Lists!$A$2:$C$28,2,FALSE),""))</f>
        <v/>
      </c>
      <c r="I204" s="14">
        <f>IF(G204="","",IFERROR(VLOOKUP(G204,Lists!$A$2:$C$28,3,FALSE),""))</f>
        <v/>
      </c>
      <c r="J204" s="15" t="n"/>
      <c r="K204" s="12" t="n"/>
    </row>
    <row r="205">
      <c r="A205" s="11" t="n"/>
      <c r="B205" s="12" t="n"/>
      <c r="C205" s="12" t="n"/>
      <c r="D205" s="13" t="n"/>
      <c r="E205" s="13" t="n"/>
      <c r="F205" s="14">
        <f>IF(OR(D205="",E205=""),"",ROUND(MOD(E205-D205,1)*1440,0))</f>
        <v/>
      </c>
      <c r="G205" s="15" t="n"/>
      <c r="H205" s="14">
        <f>IF(G205="","",IFERROR(VLOOKUP(G205,Lists!$A$2:$C$28,2,FALSE),""))</f>
        <v/>
      </c>
      <c r="I205" s="14">
        <f>IF(G205="","",IFERROR(VLOOKUP(G205,Lists!$A$2:$C$28,3,FALSE),""))</f>
        <v/>
      </c>
      <c r="J205" s="15" t="n"/>
      <c r="K205" s="12" t="n"/>
    </row>
    <row r="206">
      <c r="A206" s="11" t="n"/>
      <c r="B206" s="12" t="n"/>
      <c r="C206" s="12" t="n"/>
      <c r="D206" s="13" t="n"/>
      <c r="E206" s="13" t="n"/>
      <c r="F206" s="14">
        <f>IF(OR(D206="",E206=""),"",ROUND(MOD(E206-D206,1)*1440,0))</f>
        <v/>
      </c>
      <c r="G206" s="15" t="n"/>
      <c r="H206" s="14">
        <f>IF(G206="","",IFERROR(VLOOKUP(G206,Lists!$A$2:$C$28,2,FALSE),""))</f>
        <v/>
      </c>
      <c r="I206" s="14">
        <f>IF(G206="","",IFERROR(VLOOKUP(G206,Lists!$A$2:$C$28,3,FALSE),""))</f>
        <v/>
      </c>
      <c r="J206" s="15" t="n"/>
      <c r="K206" s="12" t="n"/>
    </row>
    <row r="207">
      <c r="A207" s="11" t="n"/>
      <c r="B207" s="12" t="n"/>
      <c r="C207" s="12" t="n"/>
      <c r="D207" s="13" t="n"/>
      <c r="E207" s="13" t="n"/>
      <c r="F207" s="14">
        <f>IF(OR(D207="",E207=""),"",ROUND(MOD(E207-D207,1)*1440,0))</f>
        <v/>
      </c>
      <c r="G207" s="15" t="n"/>
      <c r="H207" s="14">
        <f>IF(G207="","",IFERROR(VLOOKUP(G207,Lists!$A$2:$C$28,2,FALSE),""))</f>
        <v/>
      </c>
      <c r="I207" s="14">
        <f>IF(G207="","",IFERROR(VLOOKUP(G207,Lists!$A$2:$C$28,3,FALSE),""))</f>
        <v/>
      </c>
      <c r="J207" s="15" t="n"/>
      <c r="K207" s="12" t="n"/>
    </row>
    <row r="208">
      <c r="A208" s="11" t="n"/>
      <c r="B208" s="12" t="n"/>
      <c r="C208" s="12" t="n"/>
      <c r="D208" s="13" t="n"/>
      <c r="E208" s="13" t="n"/>
      <c r="F208" s="14">
        <f>IF(OR(D208="",E208=""),"",ROUND(MOD(E208-D208,1)*1440,0))</f>
        <v/>
      </c>
      <c r="G208" s="15" t="n"/>
      <c r="H208" s="14">
        <f>IF(G208="","",IFERROR(VLOOKUP(G208,Lists!$A$2:$C$28,2,FALSE),""))</f>
        <v/>
      </c>
      <c r="I208" s="14">
        <f>IF(G208="","",IFERROR(VLOOKUP(G208,Lists!$A$2:$C$28,3,FALSE),""))</f>
        <v/>
      </c>
      <c r="J208" s="15" t="n"/>
      <c r="K208" s="12" t="n"/>
    </row>
    <row r="209">
      <c r="A209" s="11" t="n"/>
      <c r="B209" s="12" t="n"/>
      <c r="C209" s="12" t="n"/>
      <c r="D209" s="13" t="n"/>
      <c r="E209" s="13" t="n"/>
      <c r="F209" s="14">
        <f>IF(OR(D209="",E209=""),"",ROUND(MOD(E209-D209,1)*1440,0))</f>
        <v/>
      </c>
      <c r="G209" s="15" t="n"/>
      <c r="H209" s="14">
        <f>IF(G209="","",IFERROR(VLOOKUP(G209,Lists!$A$2:$C$28,2,FALSE),""))</f>
        <v/>
      </c>
      <c r="I209" s="14">
        <f>IF(G209="","",IFERROR(VLOOKUP(G209,Lists!$A$2:$C$28,3,FALSE),""))</f>
        <v/>
      </c>
      <c r="J209" s="15" t="n"/>
      <c r="K209" s="12" t="n"/>
    </row>
    <row r="210">
      <c r="A210" s="11" t="n"/>
      <c r="B210" s="12" t="n"/>
      <c r="C210" s="12" t="n"/>
      <c r="D210" s="13" t="n"/>
      <c r="E210" s="13" t="n"/>
      <c r="F210" s="14">
        <f>IF(OR(D210="",E210=""),"",ROUND(MOD(E210-D210,1)*1440,0))</f>
        <v/>
      </c>
      <c r="G210" s="15" t="n"/>
      <c r="H210" s="14">
        <f>IF(G210="","",IFERROR(VLOOKUP(G210,Lists!$A$2:$C$28,2,FALSE),""))</f>
        <v/>
      </c>
      <c r="I210" s="14">
        <f>IF(G210="","",IFERROR(VLOOKUP(G210,Lists!$A$2:$C$28,3,FALSE),""))</f>
        <v/>
      </c>
      <c r="J210" s="15" t="n"/>
      <c r="K210" s="12" t="n"/>
    </row>
    <row r="211">
      <c r="A211" s="11" t="n"/>
      <c r="B211" s="12" t="n"/>
      <c r="C211" s="12" t="n"/>
      <c r="D211" s="13" t="n"/>
      <c r="E211" s="13" t="n"/>
      <c r="F211" s="14">
        <f>IF(OR(D211="",E211=""),"",ROUND(MOD(E211-D211,1)*1440,0))</f>
        <v/>
      </c>
      <c r="G211" s="15" t="n"/>
      <c r="H211" s="14">
        <f>IF(G211="","",IFERROR(VLOOKUP(G211,Lists!$A$2:$C$28,2,FALSE),""))</f>
        <v/>
      </c>
      <c r="I211" s="14">
        <f>IF(G211="","",IFERROR(VLOOKUP(G211,Lists!$A$2:$C$28,3,FALSE),""))</f>
        <v/>
      </c>
      <c r="J211" s="15" t="n"/>
      <c r="K211" s="12" t="n"/>
    </row>
    <row r="212">
      <c r="A212" s="11" t="n"/>
      <c r="B212" s="12" t="n"/>
      <c r="C212" s="12" t="n"/>
      <c r="D212" s="13" t="n"/>
      <c r="E212" s="13" t="n"/>
      <c r="F212" s="14">
        <f>IF(OR(D212="",E212=""),"",ROUND(MOD(E212-D212,1)*1440,0))</f>
        <v/>
      </c>
      <c r="G212" s="15" t="n"/>
      <c r="H212" s="14">
        <f>IF(G212="","",IFERROR(VLOOKUP(G212,Lists!$A$2:$C$28,2,FALSE),""))</f>
        <v/>
      </c>
      <c r="I212" s="14">
        <f>IF(G212="","",IFERROR(VLOOKUP(G212,Lists!$A$2:$C$28,3,FALSE),""))</f>
        <v/>
      </c>
      <c r="J212" s="15" t="n"/>
      <c r="K212" s="12" t="n"/>
    </row>
    <row r="213">
      <c r="A213" s="11" t="n"/>
      <c r="B213" s="12" t="n"/>
      <c r="C213" s="12" t="n"/>
      <c r="D213" s="13" t="n"/>
      <c r="E213" s="13" t="n"/>
      <c r="F213" s="14">
        <f>IF(OR(D213="",E213=""),"",ROUND(MOD(E213-D213,1)*1440,0))</f>
        <v/>
      </c>
      <c r="G213" s="15" t="n"/>
      <c r="H213" s="14">
        <f>IF(G213="","",IFERROR(VLOOKUP(G213,Lists!$A$2:$C$28,2,FALSE),""))</f>
        <v/>
      </c>
      <c r="I213" s="14">
        <f>IF(G213="","",IFERROR(VLOOKUP(G213,Lists!$A$2:$C$28,3,FALSE),""))</f>
        <v/>
      </c>
      <c r="J213" s="15" t="n"/>
      <c r="K213" s="12" t="n"/>
    </row>
    <row r="214">
      <c r="A214" s="11" t="n"/>
      <c r="B214" s="12" t="n"/>
      <c r="C214" s="12" t="n"/>
      <c r="D214" s="13" t="n"/>
      <c r="E214" s="13" t="n"/>
      <c r="F214" s="14">
        <f>IF(OR(D214="",E214=""),"",ROUND(MOD(E214-D214,1)*1440,0))</f>
        <v/>
      </c>
      <c r="G214" s="15" t="n"/>
      <c r="H214" s="14">
        <f>IF(G214="","",IFERROR(VLOOKUP(G214,Lists!$A$2:$C$28,2,FALSE),""))</f>
        <v/>
      </c>
      <c r="I214" s="14">
        <f>IF(G214="","",IFERROR(VLOOKUP(G214,Lists!$A$2:$C$28,3,FALSE),""))</f>
        <v/>
      </c>
      <c r="J214" s="15" t="n"/>
      <c r="K214" s="12" t="n"/>
    </row>
    <row r="215">
      <c r="A215" s="11" t="n"/>
      <c r="B215" s="12" t="n"/>
      <c r="C215" s="12" t="n"/>
      <c r="D215" s="13" t="n"/>
      <c r="E215" s="13" t="n"/>
      <c r="F215" s="14">
        <f>IF(OR(D215="",E215=""),"",ROUND(MOD(E215-D215,1)*1440,0))</f>
        <v/>
      </c>
      <c r="G215" s="15" t="n"/>
      <c r="H215" s="14">
        <f>IF(G215="","",IFERROR(VLOOKUP(G215,Lists!$A$2:$C$28,2,FALSE),""))</f>
        <v/>
      </c>
      <c r="I215" s="14">
        <f>IF(G215="","",IFERROR(VLOOKUP(G215,Lists!$A$2:$C$28,3,FALSE),""))</f>
        <v/>
      </c>
      <c r="J215" s="15" t="n"/>
      <c r="K215" s="12" t="n"/>
    </row>
    <row r="216">
      <c r="A216" s="11" t="n"/>
      <c r="B216" s="12" t="n"/>
      <c r="C216" s="12" t="n"/>
      <c r="D216" s="13" t="n"/>
      <c r="E216" s="13" t="n"/>
      <c r="F216" s="14">
        <f>IF(OR(D216="",E216=""),"",ROUND(MOD(E216-D216,1)*1440,0))</f>
        <v/>
      </c>
      <c r="G216" s="15" t="n"/>
      <c r="H216" s="14">
        <f>IF(G216="","",IFERROR(VLOOKUP(G216,Lists!$A$2:$C$28,2,FALSE),""))</f>
        <v/>
      </c>
      <c r="I216" s="14">
        <f>IF(G216="","",IFERROR(VLOOKUP(G216,Lists!$A$2:$C$28,3,FALSE),""))</f>
        <v/>
      </c>
      <c r="J216" s="15" t="n"/>
      <c r="K216" s="12" t="n"/>
    </row>
    <row r="217">
      <c r="A217" s="11" t="n"/>
      <c r="B217" s="12" t="n"/>
      <c r="C217" s="12" t="n"/>
      <c r="D217" s="13" t="n"/>
      <c r="E217" s="13" t="n"/>
      <c r="F217" s="14">
        <f>IF(OR(D217="",E217=""),"",ROUND(MOD(E217-D217,1)*1440,0))</f>
        <v/>
      </c>
      <c r="G217" s="15" t="n"/>
      <c r="H217" s="14">
        <f>IF(G217="","",IFERROR(VLOOKUP(G217,Lists!$A$2:$C$28,2,FALSE),""))</f>
        <v/>
      </c>
      <c r="I217" s="14">
        <f>IF(G217="","",IFERROR(VLOOKUP(G217,Lists!$A$2:$C$28,3,FALSE),""))</f>
        <v/>
      </c>
      <c r="J217" s="15" t="n"/>
      <c r="K217" s="12" t="n"/>
    </row>
    <row r="218">
      <c r="A218" s="11" t="n"/>
      <c r="B218" s="12" t="n"/>
      <c r="C218" s="12" t="n"/>
      <c r="D218" s="13" t="n"/>
      <c r="E218" s="13" t="n"/>
      <c r="F218" s="14">
        <f>IF(OR(D218="",E218=""),"",ROUND(MOD(E218-D218,1)*1440,0))</f>
        <v/>
      </c>
      <c r="G218" s="15" t="n"/>
      <c r="H218" s="14">
        <f>IF(G218="","",IFERROR(VLOOKUP(G218,Lists!$A$2:$C$28,2,FALSE),""))</f>
        <v/>
      </c>
      <c r="I218" s="14">
        <f>IF(G218="","",IFERROR(VLOOKUP(G218,Lists!$A$2:$C$28,3,FALSE),""))</f>
        <v/>
      </c>
      <c r="J218" s="15" t="n"/>
      <c r="K218" s="12" t="n"/>
    </row>
    <row r="219">
      <c r="A219" s="11" t="n"/>
      <c r="B219" s="12" t="n"/>
      <c r="C219" s="12" t="n"/>
      <c r="D219" s="13" t="n"/>
      <c r="E219" s="13" t="n"/>
      <c r="F219" s="14">
        <f>IF(OR(D219="",E219=""),"",ROUND(MOD(E219-D219,1)*1440,0))</f>
        <v/>
      </c>
      <c r="G219" s="15" t="n"/>
      <c r="H219" s="14">
        <f>IF(G219="","",IFERROR(VLOOKUP(G219,Lists!$A$2:$C$28,2,FALSE),""))</f>
        <v/>
      </c>
      <c r="I219" s="14">
        <f>IF(G219="","",IFERROR(VLOOKUP(G219,Lists!$A$2:$C$28,3,FALSE),""))</f>
        <v/>
      </c>
      <c r="J219" s="15" t="n"/>
      <c r="K219" s="12" t="n"/>
    </row>
    <row r="220">
      <c r="A220" s="11" t="n"/>
      <c r="B220" s="12" t="n"/>
      <c r="C220" s="12" t="n"/>
      <c r="D220" s="13" t="n"/>
      <c r="E220" s="13" t="n"/>
      <c r="F220" s="14">
        <f>IF(OR(D220="",E220=""),"",ROUND(MOD(E220-D220,1)*1440,0))</f>
        <v/>
      </c>
      <c r="G220" s="15" t="n"/>
      <c r="H220" s="14">
        <f>IF(G220="","",IFERROR(VLOOKUP(G220,Lists!$A$2:$C$28,2,FALSE),""))</f>
        <v/>
      </c>
      <c r="I220" s="14">
        <f>IF(G220="","",IFERROR(VLOOKUP(G220,Lists!$A$2:$C$28,3,FALSE),""))</f>
        <v/>
      </c>
      <c r="J220" s="15" t="n"/>
      <c r="K220" s="12" t="n"/>
    </row>
    <row r="221">
      <c r="A221" s="11" t="n"/>
      <c r="B221" s="12" t="n"/>
      <c r="C221" s="12" t="n"/>
      <c r="D221" s="13" t="n"/>
      <c r="E221" s="13" t="n"/>
      <c r="F221" s="14">
        <f>IF(OR(D221="",E221=""),"",ROUND(MOD(E221-D221,1)*1440,0))</f>
        <v/>
      </c>
      <c r="G221" s="15" t="n"/>
      <c r="H221" s="14">
        <f>IF(G221="","",IFERROR(VLOOKUP(G221,Lists!$A$2:$C$28,2,FALSE),""))</f>
        <v/>
      </c>
      <c r="I221" s="14">
        <f>IF(G221="","",IFERROR(VLOOKUP(G221,Lists!$A$2:$C$28,3,FALSE),""))</f>
        <v/>
      </c>
      <c r="J221" s="15" t="n"/>
      <c r="K221" s="12" t="n"/>
    </row>
    <row r="222">
      <c r="A222" s="11" t="n"/>
      <c r="B222" s="12" t="n"/>
      <c r="C222" s="12" t="n"/>
      <c r="D222" s="13" t="n"/>
      <c r="E222" s="13" t="n"/>
      <c r="F222" s="14">
        <f>IF(OR(D222="",E222=""),"",ROUND(MOD(E222-D222,1)*1440,0))</f>
        <v/>
      </c>
      <c r="G222" s="15" t="n"/>
      <c r="H222" s="14">
        <f>IF(G222="","",IFERROR(VLOOKUP(G222,Lists!$A$2:$C$28,2,FALSE),""))</f>
        <v/>
      </c>
      <c r="I222" s="14">
        <f>IF(G222="","",IFERROR(VLOOKUP(G222,Lists!$A$2:$C$28,3,FALSE),""))</f>
        <v/>
      </c>
      <c r="J222" s="15" t="n"/>
      <c r="K222" s="12" t="n"/>
    </row>
    <row r="223">
      <c r="A223" s="11" t="n"/>
      <c r="B223" s="12" t="n"/>
      <c r="C223" s="12" t="n"/>
      <c r="D223" s="13" t="n"/>
      <c r="E223" s="13" t="n"/>
      <c r="F223" s="14">
        <f>IF(OR(D223="",E223=""),"",ROUND(MOD(E223-D223,1)*1440,0))</f>
        <v/>
      </c>
      <c r="G223" s="15" t="n"/>
      <c r="H223" s="14">
        <f>IF(G223="","",IFERROR(VLOOKUP(G223,Lists!$A$2:$C$28,2,FALSE),""))</f>
        <v/>
      </c>
      <c r="I223" s="14">
        <f>IF(G223="","",IFERROR(VLOOKUP(G223,Lists!$A$2:$C$28,3,FALSE),""))</f>
        <v/>
      </c>
      <c r="J223" s="15" t="n"/>
      <c r="K223" s="12" t="n"/>
    </row>
    <row r="224">
      <c r="A224" s="11" t="n"/>
      <c r="B224" s="12" t="n"/>
      <c r="C224" s="12" t="n"/>
      <c r="D224" s="13" t="n"/>
      <c r="E224" s="13" t="n"/>
      <c r="F224" s="14">
        <f>IF(OR(D224="",E224=""),"",ROUND(MOD(E224-D224,1)*1440,0))</f>
        <v/>
      </c>
      <c r="G224" s="15" t="n"/>
      <c r="H224" s="14">
        <f>IF(G224="","",IFERROR(VLOOKUP(G224,Lists!$A$2:$C$28,2,FALSE),""))</f>
        <v/>
      </c>
      <c r="I224" s="14">
        <f>IF(G224="","",IFERROR(VLOOKUP(G224,Lists!$A$2:$C$28,3,FALSE),""))</f>
        <v/>
      </c>
      <c r="J224" s="15" t="n"/>
      <c r="K224" s="12" t="n"/>
    </row>
    <row r="225">
      <c r="A225" s="11" t="n"/>
      <c r="B225" s="12" t="n"/>
      <c r="C225" s="12" t="n"/>
      <c r="D225" s="13" t="n"/>
      <c r="E225" s="13" t="n"/>
      <c r="F225" s="14">
        <f>IF(OR(D225="",E225=""),"",ROUND(MOD(E225-D225,1)*1440,0))</f>
        <v/>
      </c>
      <c r="G225" s="15" t="n"/>
      <c r="H225" s="14">
        <f>IF(G225="","",IFERROR(VLOOKUP(G225,Lists!$A$2:$C$28,2,FALSE),""))</f>
        <v/>
      </c>
      <c r="I225" s="14">
        <f>IF(G225="","",IFERROR(VLOOKUP(G225,Lists!$A$2:$C$28,3,FALSE),""))</f>
        <v/>
      </c>
      <c r="J225" s="15" t="n"/>
      <c r="K225" s="12" t="n"/>
    </row>
    <row r="226">
      <c r="A226" s="11" t="n"/>
      <c r="B226" s="12" t="n"/>
      <c r="C226" s="12" t="n"/>
      <c r="D226" s="13" t="n"/>
      <c r="E226" s="13" t="n"/>
      <c r="F226" s="14">
        <f>IF(OR(D226="",E226=""),"",ROUND(MOD(E226-D226,1)*1440,0))</f>
        <v/>
      </c>
      <c r="G226" s="15" t="n"/>
      <c r="H226" s="14">
        <f>IF(G226="","",IFERROR(VLOOKUP(G226,Lists!$A$2:$C$28,2,FALSE),""))</f>
        <v/>
      </c>
      <c r="I226" s="14">
        <f>IF(G226="","",IFERROR(VLOOKUP(G226,Lists!$A$2:$C$28,3,FALSE),""))</f>
        <v/>
      </c>
      <c r="J226" s="15" t="n"/>
      <c r="K226" s="12" t="n"/>
    </row>
    <row r="227">
      <c r="A227" s="11" t="n"/>
      <c r="B227" s="12" t="n"/>
      <c r="C227" s="12" t="n"/>
      <c r="D227" s="13" t="n"/>
      <c r="E227" s="13" t="n"/>
      <c r="F227" s="14">
        <f>IF(OR(D227="",E227=""),"",ROUND(MOD(E227-D227,1)*1440,0))</f>
        <v/>
      </c>
      <c r="G227" s="15" t="n"/>
      <c r="H227" s="14">
        <f>IF(G227="","",IFERROR(VLOOKUP(G227,Lists!$A$2:$C$28,2,FALSE),""))</f>
        <v/>
      </c>
      <c r="I227" s="14">
        <f>IF(G227="","",IFERROR(VLOOKUP(G227,Lists!$A$2:$C$28,3,FALSE),""))</f>
        <v/>
      </c>
      <c r="J227" s="15" t="n"/>
      <c r="K227" s="12" t="n"/>
    </row>
    <row r="228">
      <c r="A228" s="11" t="n"/>
      <c r="B228" s="12" t="n"/>
      <c r="C228" s="12" t="n"/>
      <c r="D228" s="13" t="n"/>
      <c r="E228" s="13" t="n"/>
      <c r="F228" s="14">
        <f>IF(OR(D228="",E228=""),"",ROUND(MOD(E228-D228,1)*1440,0))</f>
        <v/>
      </c>
      <c r="G228" s="15" t="n"/>
      <c r="H228" s="14">
        <f>IF(G228="","",IFERROR(VLOOKUP(G228,Lists!$A$2:$C$28,2,FALSE),""))</f>
        <v/>
      </c>
      <c r="I228" s="14">
        <f>IF(G228="","",IFERROR(VLOOKUP(G228,Lists!$A$2:$C$28,3,FALSE),""))</f>
        <v/>
      </c>
      <c r="J228" s="15" t="n"/>
      <c r="K228" s="12" t="n"/>
    </row>
    <row r="229">
      <c r="A229" s="11" t="n"/>
      <c r="B229" s="12" t="n"/>
      <c r="C229" s="12" t="n"/>
      <c r="D229" s="13" t="n"/>
      <c r="E229" s="13" t="n"/>
      <c r="F229" s="14">
        <f>IF(OR(D229="",E229=""),"",ROUND(MOD(E229-D229,1)*1440,0))</f>
        <v/>
      </c>
      <c r="G229" s="15" t="n"/>
      <c r="H229" s="14">
        <f>IF(G229="","",IFERROR(VLOOKUP(G229,Lists!$A$2:$C$28,2,FALSE),""))</f>
        <v/>
      </c>
      <c r="I229" s="14">
        <f>IF(G229="","",IFERROR(VLOOKUP(G229,Lists!$A$2:$C$28,3,FALSE),""))</f>
        <v/>
      </c>
      <c r="J229" s="15" t="n"/>
      <c r="K229" s="12" t="n"/>
    </row>
    <row r="230">
      <c r="A230" s="11" t="n"/>
      <c r="B230" s="12" t="n"/>
      <c r="C230" s="12" t="n"/>
      <c r="D230" s="13" t="n"/>
      <c r="E230" s="13" t="n"/>
      <c r="F230" s="14">
        <f>IF(OR(D230="",E230=""),"",ROUND(MOD(E230-D230,1)*1440,0))</f>
        <v/>
      </c>
      <c r="G230" s="15" t="n"/>
      <c r="H230" s="14">
        <f>IF(G230="","",IFERROR(VLOOKUP(G230,Lists!$A$2:$C$28,2,FALSE),""))</f>
        <v/>
      </c>
      <c r="I230" s="14">
        <f>IF(G230="","",IFERROR(VLOOKUP(G230,Lists!$A$2:$C$28,3,FALSE),""))</f>
        <v/>
      </c>
      <c r="J230" s="15" t="n"/>
      <c r="K230" s="12" t="n"/>
    </row>
    <row r="231">
      <c r="A231" s="11" t="n"/>
      <c r="B231" s="12" t="n"/>
      <c r="C231" s="12" t="n"/>
      <c r="D231" s="13" t="n"/>
      <c r="E231" s="13" t="n"/>
      <c r="F231" s="14">
        <f>IF(OR(D231="",E231=""),"",ROUND(MOD(E231-D231,1)*1440,0))</f>
        <v/>
      </c>
      <c r="G231" s="15" t="n"/>
      <c r="H231" s="14">
        <f>IF(G231="","",IFERROR(VLOOKUP(G231,Lists!$A$2:$C$28,2,FALSE),""))</f>
        <v/>
      </c>
      <c r="I231" s="14">
        <f>IF(G231="","",IFERROR(VLOOKUP(G231,Lists!$A$2:$C$28,3,FALSE),""))</f>
        <v/>
      </c>
      <c r="J231" s="15" t="n"/>
      <c r="K231" s="12" t="n"/>
    </row>
    <row r="232">
      <c r="A232" s="11" t="n"/>
      <c r="B232" s="12" t="n"/>
      <c r="C232" s="12" t="n"/>
      <c r="D232" s="13" t="n"/>
      <c r="E232" s="13" t="n"/>
      <c r="F232" s="14">
        <f>IF(OR(D232="",E232=""),"",ROUND(MOD(E232-D232,1)*1440,0))</f>
        <v/>
      </c>
      <c r="G232" s="15" t="n"/>
      <c r="H232" s="14">
        <f>IF(G232="","",IFERROR(VLOOKUP(G232,Lists!$A$2:$C$28,2,FALSE),""))</f>
        <v/>
      </c>
      <c r="I232" s="14">
        <f>IF(G232="","",IFERROR(VLOOKUP(G232,Lists!$A$2:$C$28,3,FALSE),""))</f>
        <v/>
      </c>
      <c r="J232" s="15" t="n"/>
      <c r="K232" s="12" t="n"/>
    </row>
    <row r="233">
      <c r="A233" s="11" t="n"/>
      <c r="B233" s="12" t="n"/>
      <c r="C233" s="12" t="n"/>
      <c r="D233" s="13" t="n"/>
      <c r="E233" s="13" t="n"/>
      <c r="F233" s="14">
        <f>IF(OR(D233="",E233=""),"",ROUND(MOD(E233-D233,1)*1440,0))</f>
        <v/>
      </c>
      <c r="G233" s="15" t="n"/>
      <c r="H233" s="14">
        <f>IF(G233="","",IFERROR(VLOOKUP(G233,Lists!$A$2:$C$28,2,FALSE),""))</f>
        <v/>
      </c>
      <c r="I233" s="14">
        <f>IF(G233="","",IFERROR(VLOOKUP(G233,Lists!$A$2:$C$28,3,FALSE),""))</f>
        <v/>
      </c>
      <c r="J233" s="15" t="n"/>
      <c r="K233" s="12" t="n"/>
    </row>
    <row r="234">
      <c r="A234" s="11" t="n"/>
      <c r="B234" s="12" t="n"/>
      <c r="C234" s="12" t="n"/>
      <c r="D234" s="13" t="n"/>
      <c r="E234" s="13" t="n"/>
      <c r="F234" s="14">
        <f>IF(OR(D234="",E234=""),"",ROUND(MOD(E234-D234,1)*1440,0))</f>
        <v/>
      </c>
      <c r="G234" s="15" t="n"/>
      <c r="H234" s="14">
        <f>IF(G234="","",IFERROR(VLOOKUP(G234,Lists!$A$2:$C$28,2,FALSE),""))</f>
        <v/>
      </c>
      <c r="I234" s="14">
        <f>IF(G234="","",IFERROR(VLOOKUP(G234,Lists!$A$2:$C$28,3,FALSE),""))</f>
        <v/>
      </c>
      <c r="J234" s="15" t="n"/>
      <c r="K234" s="12" t="n"/>
    </row>
    <row r="235">
      <c r="A235" s="11" t="n"/>
      <c r="B235" s="12" t="n"/>
      <c r="C235" s="12" t="n"/>
      <c r="D235" s="13" t="n"/>
      <c r="E235" s="13" t="n"/>
      <c r="F235" s="14">
        <f>IF(OR(D235="",E235=""),"",ROUND(MOD(E235-D235,1)*1440,0))</f>
        <v/>
      </c>
      <c r="G235" s="15" t="n"/>
      <c r="H235" s="14">
        <f>IF(G235="","",IFERROR(VLOOKUP(G235,Lists!$A$2:$C$28,2,FALSE),""))</f>
        <v/>
      </c>
      <c r="I235" s="14">
        <f>IF(G235="","",IFERROR(VLOOKUP(G235,Lists!$A$2:$C$28,3,FALSE),""))</f>
        <v/>
      </c>
      <c r="J235" s="15" t="n"/>
      <c r="K235" s="12" t="n"/>
    </row>
    <row r="236">
      <c r="A236" s="11" t="n"/>
      <c r="B236" s="12" t="n"/>
      <c r="C236" s="12" t="n"/>
      <c r="D236" s="13" t="n"/>
      <c r="E236" s="13" t="n"/>
      <c r="F236" s="14">
        <f>IF(OR(D236="",E236=""),"",ROUND(MOD(E236-D236,1)*1440,0))</f>
        <v/>
      </c>
      <c r="G236" s="15" t="n"/>
      <c r="H236" s="14">
        <f>IF(G236="","",IFERROR(VLOOKUP(G236,Lists!$A$2:$C$28,2,FALSE),""))</f>
        <v/>
      </c>
      <c r="I236" s="14">
        <f>IF(G236="","",IFERROR(VLOOKUP(G236,Lists!$A$2:$C$28,3,FALSE),""))</f>
        <v/>
      </c>
      <c r="J236" s="15" t="n"/>
      <c r="K236" s="12" t="n"/>
    </row>
    <row r="237">
      <c r="A237" s="11" t="n"/>
      <c r="B237" s="12" t="n"/>
      <c r="C237" s="12" t="n"/>
      <c r="D237" s="13" t="n"/>
      <c r="E237" s="13" t="n"/>
      <c r="F237" s="14">
        <f>IF(OR(D237="",E237=""),"",ROUND(MOD(E237-D237,1)*1440,0))</f>
        <v/>
      </c>
      <c r="G237" s="15" t="n"/>
      <c r="H237" s="14">
        <f>IF(G237="","",IFERROR(VLOOKUP(G237,Lists!$A$2:$C$28,2,FALSE),""))</f>
        <v/>
      </c>
      <c r="I237" s="14">
        <f>IF(G237="","",IFERROR(VLOOKUP(G237,Lists!$A$2:$C$28,3,FALSE),""))</f>
        <v/>
      </c>
      <c r="J237" s="15" t="n"/>
      <c r="K237" s="12" t="n"/>
    </row>
    <row r="238">
      <c r="A238" s="11" t="n"/>
      <c r="B238" s="12" t="n"/>
      <c r="C238" s="12" t="n"/>
      <c r="D238" s="13" t="n"/>
      <c r="E238" s="13" t="n"/>
      <c r="F238" s="14">
        <f>IF(OR(D238="",E238=""),"",ROUND(MOD(E238-D238,1)*1440,0))</f>
        <v/>
      </c>
      <c r="G238" s="15" t="n"/>
      <c r="H238" s="14">
        <f>IF(G238="","",IFERROR(VLOOKUP(G238,Lists!$A$2:$C$28,2,FALSE),""))</f>
        <v/>
      </c>
      <c r="I238" s="14">
        <f>IF(G238="","",IFERROR(VLOOKUP(G238,Lists!$A$2:$C$28,3,FALSE),""))</f>
        <v/>
      </c>
      <c r="J238" s="15" t="n"/>
      <c r="K238" s="12" t="n"/>
    </row>
    <row r="239">
      <c r="A239" s="11" t="n"/>
      <c r="B239" s="12" t="n"/>
      <c r="C239" s="12" t="n"/>
      <c r="D239" s="13" t="n"/>
      <c r="E239" s="13" t="n"/>
      <c r="F239" s="14">
        <f>IF(OR(D239="",E239=""),"",ROUND(MOD(E239-D239,1)*1440,0))</f>
        <v/>
      </c>
      <c r="G239" s="15" t="n"/>
      <c r="H239" s="14">
        <f>IF(G239="","",IFERROR(VLOOKUP(G239,Lists!$A$2:$C$28,2,FALSE),""))</f>
        <v/>
      </c>
      <c r="I239" s="14">
        <f>IF(G239="","",IFERROR(VLOOKUP(G239,Lists!$A$2:$C$28,3,FALSE),""))</f>
        <v/>
      </c>
      <c r="J239" s="15" t="n"/>
      <c r="K239" s="12" t="n"/>
    </row>
    <row r="240">
      <c r="A240" s="11" t="n"/>
      <c r="B240" s="12" t="n"/>
      <c r="C240" s="12" t="n"/>
      <c r="D240" s="13" t="n"/>
      <c r="E240" s="13" t="n"/>
      <c r="F240" s="14">
        <f>IF(OR(D240="",E240=""),"",ROUND(MOD(E240-D240,1)*1440,0))</f>
        <v/>
      </c>
      <c r="G240" s="15" t="n"/>
      <c r="H240" s="14">
        <f>IF(G240="","",IFERROR(VLOOKUP(G240,Lists!$A$2:$C$28,2,FALSE),""))</f>
        <v/>
      </c>
      <c r="I240" s="14">
        <f>IF(G240="","",IFERROR(VLOOKUP(G240,Lists!$A$2:$C$28,3,FALSE),""))</f>
        <v/>
      </c>
      <c r="J240" s="15" t="n"/>
      <c r="K240" s="12" t="n"/>
    </row>
    <row r="241">
      <c r="A241" s="11" t="n"/>
      <c r="B241" s="12" t="n"/>
      <c r="C241" s="12" t="n"/>
      <c r="D241" s="13" t="n"/>
      <c r="E241" s="13" t="n"/>
      <c r="F241" s="14">
        <f>IF(OR(D241="",E241=""),"",ROUND(MOD(E241-D241,1)*1440,0))</f>
        <v/>
      </c>
      <c r="G241" s="15" t="n"/>
      <c r="H241" s="14">
        <f>IF(G241="","",IFERROR(VLOOKUP(G241,Lists!$A$2:$C$28,2,FALSE),""))</f>
        <v/>
      </c>
      <c r="I241" s="14">
        <f>IF(G241="","",IFERROR(VLOOKUP(G241,Lists!$A$2:$C$28,3,FALSE),""))</f>
        <v/>
      </c>
      <c r="J241" s="15" t="n"/>
      <c r="K241" s="12" t="n"/>
    </row>
    <row r="242">
      <c r="A242" s="11" t="n"/>
      <c r="B242" s="12" t="n"/>
      <c r="C242" s="12" t="n"/>
      <c r="D242" s="13" t="n"/>
      <c r="E242" s="13" t="n"/>
      <c r="F242" s="14">
        <f>IF(OR(D242="",E242=""),"",ROUND(MOD(E242-D242,1)*1440,0))</f>
        <v/>
      </c>
      <c r="G242" s="15" t="n"/>
      <c r="H242" s="14">
        <f>IF(G242="","",IFERROR(VLOOKUP(G242,Lists!$A$2:$C$28,2,FALSE),""))</f>
        <v/>
      </c>
      <c r="I242" s="14">
        <f>IF(G242="","",IFERROR(VLOOKUP(G242,Lists!$A$2:$C$28,3,FALSE),""))</f>
        <v/>
      </c>
      <c r="J242" s="15" t="n"/>
      <c r="K242" s="12" t="n"/>
    </row>
    <row r="243">
      <c r="A243" s="11" t="n"/>
      <c r="B243" s="12" t="n"/>
      <c r="C243" s="12" t="n"/>
      <c r="D243" s="13" t="n"/>
      <c r="E243" s="13" t="n"/>
      <c r="F243" s="14">
        <f>IF(OR(D243="",E243=""),"",ROUND(MOD(E243-D243,1)*1440,0))</f>
        <v/>
      </c>
      <c r="G243" s="15" t="n"/>
      <c r="H243" s="14">
        <f>IF(G243="","",IFERROR(VLOOKUP(G243,Lists!$A$2:$C$28,2,FALSE),""))</f>
        <v/>
      </c>
      <c r="I243" s="14">
        <f>IF(G243="","",IFERROR(VLOOKUP(G243,Lists!$A$2:$C$28,3,FALSE),""))</f>
        <v/>
      </c>
      <c r="J243" s="15" t="n"/>
      <c r="K243" s="12" t="n"/>
    </row>
    <row r="244">
      <c r="A244" s="11" t="n"/>
      <c r="B244" s="12" t="n"/>
      <c r="C244" s="12" t="n"/>
      <c r="D244" s="13" t="n"/>
      <c r="E244" s="13" t="n"/>
      <c r="F244" s="14">
        <f>IF(OR(D244="",E244=""),"",ROUND(MOD(E244-D244,1)*1440,0))</f>
        <v/>
      </c>
      <c r="G244" s="15" t="n"/>
      <c r="H244" s="14">
        <f>IF(G244="","",IFERROR(VLOOKUP(G244,Lists!$A$2:$C$28,2,FALSE),""))</f>
        <v/>
      </c>
      <c r="I244" s="14">
        <f>IF(G244="","",IFERROR(VLOOKUP(G244,Lists!$A$2:$C$28,3,FALSE),""))</f>
        <v/>
      </c>
      <c r="J244" s="15" t="n"/>
      <c r="K244" s="12" t="n"/>
    </row>
    <row r="245">
      <c r="A245" s="11" t="n"/>
      <c r="B245" s="12" t="n"/>
      <c r="C245" s="12" t="n"/>
      <c r="D245" s="13" t="n"/>
      <c r="E245" s="13" t="n"/>
      <c r="F245" s="14">
        <f>IF(OR(D245="",E245=""),"",ROUND(MOD(E245-D245,1)*1440,0))</f>
        <v/>
      </c>
      <c r="G245" s="15" t="n"/>
      <c r="H245" s="14">
        <f>IF(G245="","",IFERROR(VLOOKUP(G245,Lists!$A$2:$C$28,2,FALSE),""))</f>
        <v/>
      </c>
      <c r="I245" s="14">
        <f>IF(G245="","",IFERROR(VLOOKUP(G245,Lists!$A$2:$C$28,3,FALSE),""))</f>
        <v/>
      </c>
      <c r="J245" s="15" t="n"/>
      <c r="K245" s="12" t="n"/>
    </row>
    <row r="246">
      <c r="A246" s="11" t="n"/>
      <c r="B246" s="12" t="n"/>
      <c r="C246" s="12" t="n"/>
      <c r="D246" s="13" t="n"/>
      <c r="E246" s="13" t="n"/>
      <c r="F246" s="14">
        <f>IF(OR(D246="",E246=""),"",ROUND(MOD(E246-D246,1)*1440,0))</f>
        <v/>
      </c>
      <c r="G246" s="15" t="n"/>
      <c r="H246" s="14">
        <f>IF(G246="","",IFERROR(VLOOKUP(G246,Lists!$A$2:$C$28,2,FALSE),""))</f>
        <v/>
      </c>
      <c r="I246" s="14">
        <f>IF(G246="","",IFERROR(VLOOKUP(G246,Lists!$A$2:$C$28,3,FALSE),""))</f>
        <v/>
      </c>
      <c r="J246" s="15" t="n"/>
      <c r="K246" s="12" t="n"/>
    </row>
    <row r="247">
      <c r="A247" s="11" t="n"/>
      <c r="B247" s="12" t="n"/>
      <c r="C247" s="12" t="n"/>
      <c r="D247" s="13" t="n"/>
      <c r="E247" s="13" t="n"/>
      <c r="F247" s="14">
        <f>IF(OR(D247="",E247=""),"",ROUND(MOD(E247-D247,1)*1440,0))</f>
        <v/>
      </c>
      <c r="G247" s="15" t="n"/>
      <c r="H247" s="14">
        <f>IF(G247="","",IFERROR(VLOOKUP(G247,Lists!$A$2:$C$28,2,FALSE),""))</f>
        <v/>
      </c>
      <c r="I247" s="14">
        <f>IF(G247="","",IFERROR(VLOOKUP(G247,Lists!$A$2:$C$28,3,FALSE),""))</f>
        <v/>
      </c>
      <c r="J247" s="15" t="n"/>
      <c r="K247" s="12" t="n"/>
    </row>
    <row r="248">
      <c r="A248" s="11" t="n"/>
      <c r="B248" s="12" t="n"/>
      <c r="C248" s="12" t="n"/>
      <c r="D248" s="13" t="n"/>
      <c r="E248" s="13" t="n"/>
      <c r="F248" s="14">
        <f>IF(OR(D248="",E248=""),"",ROUND(MOD(E248-D248,1)*1440,0))</f>
        <v/>
      </c>
      <c r="G248" s="15" t="n"/>
      <c r="H248" s="14">
        <f>IF(G248="","",IFERROR(VLOOKUP(G248,Lists!$A$2:$C$28,2,FALSE),""))</f>
        <v/>
      </c>
      <c r="I248" s="14">
        <f>IF(G248="","",IFERROR(VLOOKUP(G248,Lists!$A$2:$C$28,3,FALSE),""))</f>
        <v/>
      </c>
      <c r="J248" s="15" t="n"/>
      <c r="K248" s="12" t="n"/>
    </row>
    <row r="249">
      <c r="A249" s="11" t="n"/>
      <c r="B249" s="12" t="n"/>
      <c r="C249" s="12" t="n"/>
      <c r="D249" s="13" t="n"/>
      <c r="E249" s="13" t="n"/>
      <c r="F249" s="14">
        <f>IF(OR(D249="",E249=""),"",ROUND(MOD(E249-D249,1)*1440,0))</f>
        <v/>
      </c>
      <c r="G249" s="15" t="n"/>
      <c r="H249" s="14">
        <f>IF(G249="","",IFERROR(VLOOKUP(G249,Lists!$A$2:$C$28,2,FALSE),""))</f>
        <v/>
      </c>
      <c r="I249" s="14">
        <f>IF(G249="","",IFERROR(VLOOKUP(G249,Lists!$A$2:$C$28,3,FALSE),""))</f>
        <v/>
      </c>
      <c r="J249" s="15" t="n"/>
      <c r="K249" s="12" t="n"/>
    </row>
    <row r="250">
      <c r="A250" s="11" t="n"/>
      <c r="B250" s="12" t="n"/>
      <c r="C250" s="12" t="n"/>
      <c r="D250" s="13" t="n"/>
      <c r="E250" s="13" t="n"/>
      <c r="F250" s="14">
        <f>IF(OR(D250="",E250=""),"",ROUND(MOD(E250-D250,1)*1440,0))</f>
        <v/>
      </c>
      <c r="G250" s="15" t="n"/>
      <c r="H250" s="14">
        <f>IF(G250="","",IFERROR(VLOOKUP(G250,Lists!$A$2:$C$28,2,FALSE),""))</f>
        <v/>
      </c>
      <c r="I250" s="14">
        <f>IF(G250="","",IFERROR(VLOOKUP(G250,Lists!$A$2:$C$28,3,FALSE),""))</f>
        <v/>
      </c>
      <c r="J250" s="15" t="n"/>
      <c r="K250" s="12" t="n"/>
    </row>
    <row r="251">
      <c r="A251" s="11" t="n"/>
      <c r="B251" s="12" t="n"/>
      <c r="C251" s="12" t="n"/>
      <c r="D251" s="13" t="n"/>
      <c r="E251" s="13" t="n"/>
      <c r="F251" s="14">
        <f>IF(OR(D251="",E251=""),"",ROUND(MOD(E251-D251,1)*1440,0))</f>
        <v/>
      </c>
      <c r="G251" s="15" t="n"/>
      <c r="H251" s="14">
        <f>IF(G251="","",IFERROR(VLOOKUP(G251,Lists!$A$2:$C$28,2,FALSE),""))</f>
        <v/>
      </c>
      <c r="I251" s="14">
        <f>IF(G251="","",IFERROR(VLOOKUP(G251,Lists!$A$2:$C$28,3,FALSE),""))</f>
        <v/>
      </c>
      <c r="J251" s="15" t="n"/>
      <c r="K251" s="12" t="n"/>
    </row>
    <row r="252">
      <c r="A252" s="11" t="n"/>
      <c r="B252" s="12" t="n"/>
      <c r="C252" s="12" t="n"/>
      <c r="D252" s="13" t="n"/>
      <c r="E252" s="13" t="n"/>
      <c r="F252" s="14">
        <f>IF(OR(D252="",E252=""),"",ROUND(MOD(E252-D252,1)*1440,0))</f>
        <v/>
      </c>
      <c r="G252" s="15" t="n"/>
      <c r="H252" s="14">
        <f>IF(G252="","",IFERROR(VLOOKUP(G252,Lists!$A$2:$C$28,2,FALSE),""))</f>
        <v/>
      </c>
      <c r="I252" s="14">
        <f>IF(G252="","",IFERROR(VLOOKUP(G252,Lists!$A$2:$C$28,3,FALSE),""))</f>
        <v/>
      </c>
      <c r="J252" s="15" t="n"/>
      <c r="K252" s="12" t="n"/>
    </row>
    <row r="253">
      <c r="A253" s="11" t="n"/>
      <c r="B253" s="12" t="n"/>
      <c r="C253" s="12" t="n"/>
      <c r="D253" s="13" t="n"/>
      <c r="E253" s="13" t="n"/>
      <c r="F253" s="14">
        <f>IF(OR(D253="",E253=""),"",ROUND(MOD(E253-D253,1)*1440,0))</f>
        <v/>
      </c>
      <c r="G253" s="15" t="n"/>
      <c r="H253" s="14">
        <f>IF(G253="","",IFERROR(VLOOKUP(G253,Lists!$A$2:$C$28,2,FALSE),""))</f>
        <v/>
      </c>
      <c r="I253" s="14">
        <f>IF(G253="","",IFERROR(VLOOKUP(G253,Lists!$A$2:$C$28,3,FALSE),""))</f>
        <v/>
      </c>
      <c r="J253" s="15" t="n"/>
      <c r="K253" s="12" t="n"/>
    </row>
    <row r="254">
      <c r="A254" s="11" t="n"/>
      <c r="B254" s="12" t="n"/>
      <c r="C254" s="12" t="n"/>
      <c r="D254" s="13" t="n"/>
      <c r="E254" s="13" t="n"/>
      <c r="F254" s="14">
        <f>IF(OR(D254="",E254=""),"",ROUND(MOD(E254-D254,1)*1440,0))</f>
        <v/>
      </c>
      <c r="G254" s="15" t="n"/>
      <c r="H254" s="14">
        <f>IF(G254="","",IFERROR(VLOOKUP(G254,Lists!$A$2:$C$28,2,FALSE),""))</f>
        <v/>
      </c>
      <c r="I254" s="14">
        <f>IF(G254="","",IFERROR(VLOOKUP(G254,Lists!$A$2:$C$28,3,FALSE),""))</f>
        <v/>
      </c>
      <c r="J254" s="15" t="n"/>
      <c r="K254" s="12" t="n"/>
    </row>
    <row r="255">
      <c r="A255" s="11" t="n"/>
      <c r="B255" s="12" t="n"/>
      <c r="C255" s="12" t="n"/>
      <c r="D255" s="13" t="n"/>
      <c r="E255" s="13" t="n"/>
      <c r="F255" s="14">
        <f>IF(OR(D255="",E255=""),"",ROUND(MOD(E255-D255,1)*1440,0))</f>
        <v/>
      </c>
      <c r="G255" s="15" t="n"/>
      <c r="H255" s="14">
        <f>IF(G255="","",IFERROR(VLOOKUP(G255,Lists!$A$2:$C$28,2,FALSE),""))</f>
        <v/>
      </c>
      <c r="I255" s="14">
        <f>IF(G255="","",IFERROR(VLOOKUP(G255,Lists!$A$2:$C$28,3,FALSE),""))</f>
        <v/>
      </c>
      <c r="J255" s="15" t="n"/>
      <c r="K255" s="12" t="n"/>
    </row>
    <row r="256">
      <c r="A256" s="11" t="n"/>
      <c r="B256" s="12" t="n"/>
      <c r="C256" s="12" t="n"/>
      <c r="D256" s="13" t="n"/>
      <c r="E256" s="13" t="n"/>
      <c r="F256" s="14">
        <f>IF(OR(D256="",E256=""),"",ROUND(MOD(E256-D256,1)*1440,0))</f>
        <v/>
      </c>
      <c r="G256" s="15" t="n"/>
      <c r="H256" s="14">
        <f>IF(G256="","",IFERROR(VLOOKUP(G256,Lists!$A$2:$C$28,2,FALSE),""))</f>
        <v/>
      </c>
      <c r="I256" s="14">
        <f>IF(G256="","",IFERROR(VLOOKUP(G256,Lists!$A$2:$C$28,3,FALSE),""))</f>
        <v/>
      </c>
      <c r="J256" s="15" t="n"/>
      <c r="K256" s="12" t="n"/>
    </row>
    <row r="257">
      <c r="A257" s="11" t="n"/>
      <c r="B257" s="12" t="n"/>
      <c r="C257" s="12" t="n"/>
      <c r="D257" s="13" t="n"/>
      <c r="E257" s="13" t="n"/>
      <c r="F257" s="14">
        <f>IF(OR(D257="",E257=""),"",ROUND(MOD(E257-D257,1)*1440,0))</f>
        <v/>
      </c>
      <c r="G257" s="15" t="n"/>
      <c r="H257" s="14">
        <f>IF(G257="","",IFERROR(VLOOKUP(G257,Lists!$A$2:$C$28,2,FALSE),""))</f>
        <v/>
      </c>
      <c r="I257" s="14">
        <f>IF(G257="","",IFERROR(VLOOKUP(G257,Lists!$A$2:$C$28,3,FALSE),""))</f>
        <v/>
      </c>
      <c r="J257" s="15" t="n"/>
      <c r="K257" s="12" t="n"/>
    </row>
    <row r="258">
      <c r="A258" s="11" t="n"/>
      <c r="B258" s="12" t="n"/>
      <c r="C258" s="12" t="n"/>
      <c r="D258" s="13" t="n"/>
      <c r="E258" s="13" t="n"/>
      <c r="F258" s="14">
        <f>IF(OR(D258="",E258=""),"",ROUND(MOD(E258-D258,1)*1440,0))</f>
        <v/>
      </c>
      <c r="G258" s="15" t="n"/>
      <c r="H258" s="14">
        <f>IF(G258="","",IFERROR(VLOOKUP(G258,Lists!$A$2:$C$28,2,FALSE),""))</f>
        <v/>
      </c>
      <c r="I258" s="14">
        <f>IF(G258="","",IFERROR(VLOOKUP(G258,Lists!$A$2:$C$28,3,FALSE),""))</f>
        <v/>
      </c>
      <c r="J258" s="15" t="n"/>
      <c r="K258" s="12" t="n"/>
    </row>
    <row r="259">
      <c r="A259" s="11" t="n"/>
      <c r="B259" s="12" t="n"/>
      <c r="C259" s="12" t="n"/>
      <c r="D259" s="13" t="n"/>
      <c r="E259" s="13" t="n"/>
      <c r="F259" s="14">
        <f>IF(OR(D259="",E259=""),"",ROUND(MOD(E259-D259,1)*1440,0))</f>
        <v/>
      </c>
      <c r="G259" s="15" t="n"/>
      <c r="H259" s="14">
        <f>IF(G259="","",IFERROR(VLOOKUP(G259,Lists!$A$2:$C$28,2,FALSE),""))</f>
        <v/>
      </c>
      <c r="I259" s="14">
        <f>IF(G259="","",IFERROR(VLOOKUP(G259,Lists!$A$2:$C$28,3,FALSE),""))</f>
        <v/>
      </c>
      <c r="J259" s="15" t="n"/>
      <c r="K259" s="12" t="n"/>
    </row>
    <row r="260">
      <c r="A260" s="11" t="n"/>
      <c r="B260" s="12" t="n"/>
      <c r="C260" s="12" t="n"/>
      <c r="D260" s="13" t="n"/>
      <c r="E260" s="13" t="n"/>
      <c r="F260" s="14">
        <f>IF(OR(D260="",E260=""),"",ROUND(MOD(E260-D260,1)*1440,0))</f>
        <v/>
      </c>
      <c r="G260" s="15" t="n"/>
      <c r="H260" s="14">
        <f>IF(G260="","",IFERROR(VLOOKUP(G260,Lists!$A$2:$C$28,2,FALSE),""))</f>
        <v/>
      </c>
      <c r="I260" s="14">
        <f>IF(G260="","",IFERROR(VLOOKUP(G260,Lists!$A$2:$C$28,3,FALSE),""))</f>
        <v/>
      </c>
      <c r="J260" s="15" t="n"/>
      <c r="K260" s="12" t="n"/>
    </row>
    <row r="261">
      <c r="A261" s="11" t="n"/>
      <c r="B261" s="12" t="n"/>
      <c r="C261" s="12" t="n"/>
      <c r="D261" s="13" t="n"/>
      <c r="E261" s="13" t="n"/>
      <c r="F261" s="14">
        <f>IF(OR(D261="",E261=""),"",ROUND(MOD(E261-D261,1)*1440,0))</f>
        <v/>
      </c>
      <c r="G261" s="15" t="n"/>
      <c r="H261" s="14">
        <f>IF(G261="","",IFERROR(VLOOKUP(G261,Lists!$A$2:$C$28,2,FALSE),""))</f>
        <v/>
      </c>
      <c r="I261" s="14">
        <f>IF(G261="","",IFERROR(VLOOKUP(G261,Lists!$A$2:$C$28,3,FALSE),""))</f>
        <v/>
      </c>
      <c r="J261" s="15" t="n"/>
      <c r="K261" s="12" t="n"/>
    </row>
    <row r="262">
      <c r="A262" s="11" t="n"/>
      <c r="B262" s="12" t="n"/>
      <c r="C262" s="12" t="n"/>
      <c r="D262" s="13" t="n"/>
      <c r="E262" s="13" t="n"/>
      <c r="F262" s="14">
        <f>IF(OR(D262="",E262=""),"",ROUND(MOD(E262-D262,1)*1440,0))</f>
        <v/>
      </c>
      <c r="G262" s="15" t="n"/>
      <c r="H262" s="14">
        <f>IF(G262="","",IFERROR(VLOOKUP(G262,Lists!$A$2:$C$28,2,FALSE),""))</f>
        <v/>
      </c>
      <c r="I262" s="14">
        <f>IF(G262="","",IFERROR(VLOOKUP(G262,Lists!$A$2:$C$28,3,FALSE),""))</f>
        <v/>
      </c>
      <c r="J262" s="15" t="n"/>
      <c r="K262" s="12" t="n"/>
    </row>
    <row r="263">
      <c r="A263" s="11" t="n"/>
      <c r="B263" s="12" t="n"/>
      <c r="C263" s="12" t="n"/>
      <c r="D263" s="13" t="n"/>
      <c r="E263" s="13" t="n"/>
      <c r="F263" s="14">
        <f>IF(OR(D263="",E263=""),"",ROUND(MOD(E263-D263,1)*1440,0))</f>
        <v/>
      </c>
      <c r="G263" s="15" t="n"/>
      <c r="H263" s="14">
        <f>IF(G263="","",IFERROR(VLOOKUP(G263,Lists!$A$2:$C$28,2,FALSE),""))</f>
        <v/>
      </c>
      <c r="I263" s="14">
        <f>IF(G263="","",IFERROR(VLOOKUP(G263,Lists!$A$2:$C$28,3,FALSE),""))</f>
        <v/>
      </c>
      <c r="J263" s="15" t="n"/>
      <c r="K263" s="12" t="n"/>
    </row>
    <row r="264">
      <c r="A264" s="11" t="n"/>
      <c r="B264" s="12" t="n"/>
      <c r="C264" s="12" t="n"/>
      <c r="D264" s="13" t="n"/>
      <c r="E264" s="13" t="n"/>
      <c r="F264" s="14">
        <f>IF(OR(D264="",E264=""),"",ROUND(MOD(E264-D264,1)*1440,0))</f>
        <v/>
      </c>
      <c r="G264" s="15" t="n"/>
      <c r="H264" s="14">
        <f>IF(G264="","",IFERROR(VLOOKUP(G264,Lists!$A$2:$C$28,2,FALSE),""))</f>
        <v/>
      </c>
      <c r="I264" s="14">
        <f>IF(G264="","",IFERROR(VLOOKUP(G264,Lists!$A$2:$C$28,3,FALSE),""))</f>
        <v/>
      </c>
      <c r="J264" s="15" t="n"/>
      <c r="K264" s="12" t="n"/>
    </row>
    <row r="265">
      <c r="A265" s="11" t="n"/>
      <c r="B265" s="12" t="n"/>
      <c r="C265" s="12" t="n"/>
      <c r="D265" s="13" t="n"/>
      <c r="E265" s="13" t="n"/>
      <c r="F265" s="14">
        <f>IF(OR(D265="",E265=""),"",ROUND(MOD(E265-D265,1)*1440,0))</f>
        <v/>
      </c>
      <c r="G265" s="15" t="n"/>
      <c r="H265" s="14">
        <f>IF(G265="","",IFERROR(VLOOKUP(G265,Lists!$A$2:$C$28,2,FALSE),""))</f>
        <v/>
      </c>
      <c r="I265" s="14">
        <f>IF(G265="","",IFERROR(VLOOKUP(G265,Lists!$A$2:$C$28,3,FALSE),""))</f>
        <v/>
      </c>
      <c r="J265" s="15" t="n"/>
      <c r="K265" s="12" t="n"/>
    </row>
    <row r="266">
      <c r="A266" s="11" t="n"/>
      <c r="B266" s="12" t="n"/>
      <c r="C266" s="12" t="n"/>
      <c r="D266" s="13" t="n"/>
      <c r="E266" s="13" t="n"/>
      <c r="F266" s="14">
        <f>IF(OR(D266="",E266=""),"",ROUND(MOD(E266-D266,1)*1440,0))</f>
        <v/>
      </c>
      <c r="G266" s="15" t="n"/>
      <c r="H266" s="14">
        <f>IF(G266="","",IFERROR(VLOOKUP(G266,Lists!$A$2:$C$28,2,FALSE),""))</f>
        <v/>
      </c>
      <c r="I266" s="14">
        <f>IF(G266="","",IFERROR(VLOOKUP(G266,Lists!$A$2:$C$28,3,FALSE),""))</f>
        <v/>
      </c>
      <c r="J266" s="15" t="n"/>
      <c r="K266" s="12" t="n"/>
    </row>
    <row r="267">
      <c r="A267" s="11" t="n"/>
      <c r="B267" s="12" t="n"/>
      <c r="C267" s="12" t="n"/>
      <c r="D267" s="13" t="n"/>
      <c r="E267" s="13" t="n"/>
      <c r="F267" s="14">
        <f>IF(OR(D267="",E267=""),"",ROUND(MOD(E267-D267,1)*1440,0))</f>
        <v/>
      </c>
      <c r="G267" s="15" t="n"/>
      <c r="H267" s="14">
        <f>IF(G267="","",IFERROR(VLOOKUP(G267,Lists!$A$2:$C$28,2,FALSE),""))</f>
        <v/>
      </c>
      <c r="I267" s="14">
        <f>IF(G267="","",IFERROR(VLOOKUP(G267,Lists!$A$2:$C$28,3,FALSE),""))</f>
        <v/>
      </c>
      <c r="J267" s="15" t="n"/>
      <c r="K267" s="12" t="n"/>
    </row>
    <row r="268">
      <c r="A268" s="11" t="n"/>
      <c r="B268" s="12" t="n"/>
      <c r="C268" s="12" t="n"/>
      <c r="D268" s="13" t="n"/>
      <c r="E268" s="13" t="n"/>
      <c r="F268" s="14">
        <f>IF(OR(D268="",E268=""),"",ROUND(MOD(E268-D268,1)*1440,0))</f>
        <v/>
      </c>
      <c r="G268" s="15" t="n"/>
      <c r="H268" s="14">
        <f>IF(G268="","",IFERROR(VLOOKUP(G268,Lists!$A$2:$C$28,2,FALSE),""))</f>
        <v/>
      </c>
      <c r="I268" s="14">
        <f>IF(G268="","",IFERROR(VLOOKUP(G268,Lists!$A$2:$C$28,3,FALSE),""))</f>
        <v/>
      </c>
      <c r="J268" s="15" t="n"/>
      <c r="K268" s="12" t="n"/>
    </row>
    <row r="269">
      <c r="A269" s="11" t="n"/>
      <c r="B269" s="12" t="n"/>
      <c r="C269" s="12" t="n"/>
      <c r="D269" s="13" t="n"/>
      <c r="E269" s="13" t="n"/>
      <c r="F269" s="14">
        <f>IF(OR(D269="",E269=""),"",ROUND(MOD(E269-D269,1)*1440,0))</f>
        <v/>
      </c>
      <c r="G269" s="15" t="n"/>
      <c r="H269" s="14">
        <f>IF(G269="","",IFERROR(VLOOKUP(G269,Lists!$A$2:$C$28,2,FALSE),""))</f>
        <v/>
      </c>
      <c r="I269" s="14">
        <f>IF(G269="","",IFERROR(VLOOKUP(G269,Lists!$A$2:$C$28,3,FALSE),""))</f>
        <v/>
      </c>
      <c r="J269" s="15" t="n"/>
      <c r="K269" s="12" t="n"/>
    </row>
    <row r="270">
      <c r="A270" s="11" t="n"/>
      <c r="B270" s="12" t="n"/>
      <c r="C270" s="12" t="n"/>
      <c r="D270" s="13" t="n"/>
      <c r="E270" s="13" t="n"/>
      <c r="F270" s="14">
        <f>IF(OR(D270="",E270=""),"",ROUND(MOD(E270-D270,1)*1440,0))</f>
        <v/>
      </c>
      <c r="G270" s="15" t="n"/>
      <c r="H270" s="14">
        <f>IF(G270="","",IFERROR(VLOOKUP(G270,Lists!$A$2:$C$28,2,FALSE),""))</f>
        <v/>
      </c>
      <c r="I270" s="14">
        <f>IF(G270="","",IFERROR(VLOOKUP(G270,Lists!$A$2:$C$28,3,FALSE),""))</f>
        <v/>
      </c>
      <c r="J270" s="15" t="n"/>
      <c r="K270" s="12" t="n"/>
    </row>
    <row r="271">
      <c r="A271" s="11" t="n"/>
      <c r="B271" s="12" t="n"/>
      <c r="C271" s="12" t="n"/>
      <c r="D271" s="13" t="n"/>
      <c r="E271" s="13" t="n"/>
      <c r="F271" s="14">
        <f>IF(OR(D271="",E271=""),"",ROUND(MOD(E271-D271,1)*1440,0))</f>
        <v/>
      </c>
      <c r="G271" s="15" t="n"/>
      <c r="H271" s="14">
        <f>IF(G271="","",IFERROR(VLOOKUP(G271,Lists!$A$2:$C$28,2,FALSE),""))</f>
        <v/>
      </c>
      <c r="I271" s="14">
        <f>IF(G271="","",IFERROR(VLOOKUP(G271,Lists!$A$2:$C$28,3,FALSE),""))</f>
        <v/>
      </c>
      <c r="J271" s="15" t="n"/>
      <c r="K271" s="12" t="n"/>
    </row>
    <row r="272">
      <c r="A272" s="11" t="n"/>
      <c r="B272" s="12" t="n"/>
      <c r="C272" s="12" t="n"/>
      <c r="D272" s="13" t="n"/>
      <c r="E272" s="13" t="n"/>
      <c r="F272" s="14">
        <f>IF(OR(D272="",E272=""),"",ROUND(MOD(E272-D272,1)*1440,0))</f>
        <v/>
      </c>
      <c r="G272" s="15" t="n"/>
      <c r="H272" s="14">
        <f>IF(G272="","",IFERROR(VLOOKUP(G272,Lists!$A$2:$C$28,2,FALSE),""))</f>
        <v/>
      </c>
      <c r="I272" s="14">
        <f>IF(G272="","",IFERROR(VLOOKUP(G272,Lists!$A$2:$C$28,3,FALSE),""))</f>
        <v/>
      </c>
      <c r="J272" s="15" t="n"/>
      <c r="K272" s="12" t="n"/>
    </row>
    <row r="273">
      <c r="A273" s="11" t="n"/>
      <c r="B273" s="12" t="n"/>
      <c r="C273" s="12" t="n"/>
      <c r="D273" s="13" t="n"/>
      <c r="E273" s="13" t="n"/>
      <c r="F273" s="14">
        <f>IF(OR(D273="",E273=""),"",ROUND(MOD(E273-D273,1)*1440,0))</f>
        <v/>
      </c>
      <c r="G273" s="15" t="n"/>
      <c r="H273" s="14">
        <f>IF(G273="","",IFERROR(VLOOKUP(G273,Lists!$A$2:$C$28,2,FALSE),""))</f>
        <v/>
      </c>
      <c r="I273" s="14">
        <f>IF(G273="","",IFERROR(VLOOKUP(G273,Lists!$A$2:$C$28,3,FALSE),""))</f>
        <v/>
      </c>
      <c r="J273" s="15" t="n"/>
      <c r="K273" s="12" t="n"/>
    </row>
    <row r="274">
      <c r="A274" s="11" t="n"/>
      <c r="B274" s="12" t="n"/>
      <c r="C274" s="12" t="n"/>
      <c r="D274" s="13" t="n"/>
      <c r="E274" s="13" t="n"/>
      <c r="F274" s="14">
        <f>IF(OR(D274="",E274=""),"",ROUND(MOD(E274-D274,1)*1440,0))</f>
        <v/>
      </c>
      <c r="G274" s="15" t="n"/>
      <c r="H274" s="14">
        <f>IF(G274="","",IFERROR(VLOOKUP(G274,Lists!$A$2:$C$28,2,FALSE),""))</f>
        <v/>
      </c>
      <c r="I274" s="14">
        <f>IF(G274="","",IFERROR(VLOOKUP(G274,Lists!$A$2:$C$28,3,FALSE),""))</f>
        <v/>
      </c>
      <c r="J274" s="15" t="n"/>
      <c r="K274" s="12" t="n"/>
    </row>
    <row r="275">
      <c r="A275" s="11" t="n"/>
      <c r="B275" s="12" t="n"/>
      <c r="C275" s="12" t="n"/>
      <c r="D275" s="13" t="n"/>
      <c r="E275" s="13" t="n"/>
      <c r="F275" s="14">
        <f>IF(OR(D275="",E275=""),"",ROUND(MOD(E275-D275,1)*1440,0))</f>
        <v/>
      </c>
      <c r="G275" s="15" t="n"/>
      <c r="H275" s="14">
        <f>IF(G275="","",IFERROR(VLOOKUP(G275,Lists!$A$2:$C$28,2,FALSE),""))</f>
        <v/>
      </c>
      <c r="I275" s="14">
        <f>IF(G275="","",IFERROR(VLOOKUP(G275,Lists!$A$2:$C$28,3,FALSE),""))</f>
        <v/>
      </c>
      <c r="J275" s="15" t="n"/>
      <c r="K275" s="12" t="n"/>
    </row>
    <row r="276">
      <c r="A276" s="11" t="n"/>
      <c r="B276" s="12" t="n"/>
      <c r="C276" s="12" t="n"/>
      <c r="D276" s="13" t="n"/>
      <c r="E276" s="13" t="n"/>
      <c r="F276" s="14">
        <f>IF(OR(D276="",E276=""),"",ROUND(MOD(E276-D276,1)*1440,0))</f>
        <v/>
      </c>
      <c r="G276" s="15" t="n"/>
      <c r="H276" s="14">
        <f>IF(G276="","",IFERROR(VLOOKUP(G276,Lists!$A$2:$C$28,2,FALSE),""))</f>
        <v/>
      </c>
      <c r="I276" s="14">
        <f>IF(G276="","",IFERROR(VLOOKUP(G276,Lists!$A$2:$C$28,3,FALSE),""))</f>
        <v/>
      </c>
      <c r="J276" s="15" t="n"/>
      <c r="K276" s="12" t="n"/>
    </row>
    <row r="277">
      <c r="A277" s="11" t="n"/>
      <c r="B277" s="12" t="n"/>
      <c r="C277" s="12" t="n"/>
      <c r="D277" s="13" t="n"/>
      <c r="E277" s="13" t="n"/>
      <c r="F277" s="14">
        <f>IF(OR(D277="",E277=""),"",ROUND(MOD(E277-D277,1)*1440,0))</f>
        <v/>
      </c>
      <c r="G277" s="15" t="n"/>
      <c r="H277" s="14">
        <f>IF(G277="","",IFERROR(VLOOKUP(G277,Lists!$A$2:$C$28,2,FALSE),""))</f>
        <v/>
      </c>
      <c r="I277" s="14">
        <f>IF(G277="","",IFERROR(VLOOKUP(G277,Lists!$A$2:$C$28,3,FALSE),""))</f>
        <v/>
      </c>
      <c r="J277" s="15" t="n"/>
      <c r="K277" s="12" t="n"/>
    </row>
    <row r="278">
      <c r="A278" s="11" t="n"/>
      <c r="B278" s="12" t="n"/>
      <c r="C278" s="12" t="n"/>
      <c r="D278" s="13" t="n"/>
      <c r="E278" s="13" t="n"/>
      <c r="F278" s="14">
        <f>IF(OR(D278="",E278=""),"",ROUND(MOD(E278-D278,1)*1440,0))</f>
        <v/>
      </c>
      <c r="G278" s="15" t="n"/>
      <c r="H278" s="14">
        <f>IF(G278="","",IFERROR(VLOOKUP(G278,Lists!$A$2:$C$28,2,FALSE),""))</f>
        <v/>
      </c>
      <c r="I278" s="14">
        <f>IF(G278="","",IFERROR(VLOOKUP(G278,Lists!$A$2:$C$28,3,FALSE),""))</f>
        <v/>
      </c>
      <c r="J278" s="15" t="n"/>
      <c r="K278" s="12" t="n"/>
    </row>
    <row r="279">
      <c r="A279" s="11" t="n"/>
      <c r="B279" s="12" t="n"/>
      <c r="C279" s="12" t="n"/>
      <c r="D279" s="13" t="n"/>
      <c r="E279" s="13" t="n"/>
      <c r="F279" s="14">
        <f>IF(OR(D279="",E279=""),"",ROUND(MOD(E279-D279,1)*1440,0))</f>
        <v/>
      </c>
      <c r="G279" s="15" t="n"/>
      <c r="H279" s="14">
        <f>IF(G279="","",IFERROR(VLOOKUP(G279,Lists!$A$2:$C$28,2,FALSE),""))</f>
        <v/>
      </c>
      <c r="I279" s="14">
        <f>IF(G279="","",IFERROR(VLOOKUP(G279,Lists!$A$2:$C$28,3,FALSE),""))</f>
        <v/>
      </c>
      <c r="J279" s="15" t="n"/>
      <c r="K279" s="12" t="n"/>
    </row>
    <row r="280">
      <c r="A280" s="11" t="n"/>
      <c r="B280" s="12" t="n"/>
      <c r="C280" s="12" t="n"/>
      <c r="D280" s="13" t="n"/>
      <c r="E280" s="13" t="n"/>
      <c r="F280" s="14">
        <f>IF(OR(D280="",E280=""),"",ROUND(MOD(E280-D280,1)*1440,0))</f>
        <v/>
      </c>
      <c r="G280" s="15" t="n"/>
      <c r="H280" s="14">
        <f>IF(G280="","",IFERROR(VLOOKUP(G280,Lists!$A$2:$C$28,2,FALSE),""))</f>
        <v/>
      </c>
      <c r="I280" s="14">
        <f>IF(G280="","",IFERROR(VLOOKUP(G280,Lists!$A$2:$C$28,3,FALSE),""))</f>
        <v/>
      </c>
      <c r="J280" s="15" t="n"/>
      <c r="K280" s="12" t="n"/>
    </row>
    <row r="281">
      <c r="A281" s="11" t="n"/>
      <c r="B281" s="12" t="n"/>
      <c r="C281" s="12" t="n"/>
      <c r="D281" s="13" t="n"/>
      <c r="E281" s="13" t="n"/>
      <c r="F281" s="14">
        <f>IF(OR(D281="",E281=""),"",ROUND(MOD(E281-D281,1)*1440,0))</f>
        <v/>
      </c>
      <c r="G281" s="15" t="n"/>
      <c r="H281" s="14">
        <f>IF(G281="","",IFERROR(VLOOKUP(G281,Lists!$A$2:$C$28,2,FALSE),""))</f>
        <v/>
      </c>
      <c r="I281" s="14">
        <f>IF(G281="","",IFERROR(VLOOKUP(G281,Lists!$A$2:$C$28,3,FALSE),""))</f>
        <v/>
      </c>
      <c r="J281" s="15" t="n"/>
      <c r="K281" s="12" t="n"/>
    </row>
    <row r="282">
      <c r="A282" s="11" t="n"/>
      <c r="B282" s="12" t="n"/>
      <c r="C282" s="12" t="n"/>
      <c r="D282" s="13" t="n"/>
      <c r="E282" s="13" t="n"/>
      <c r="F282" s="14">
        <f>IF(OR(D282="",E282=""),"",ROUND(MOD(E282-D282,1)*1440,0))</f>
        <v/>
      </c>
      <c r="G282" s="15" t="n"/>
      <c r="H282" s="14">
        <f>IF(G282="","",IFERROR(VLOOKUP(G282,Lists!$A$2:$C$28,2,FALSE),""))</f>
        <v/>
      </c>
      <c r="I282" s="14">
        <f>IF(G282="","",IFERROR(VLOOKUP(G282,Lists!$A$2:$C$28,3,FALSE),""))</f>
        <v/>
      </c>
      <c r="J282" s="15" t="n"/>
      <c r="K282" s="12" t="n"/>
    </row>
    <row r="283">
      <c r="A283" s="11" t="n"/>
      <c r="B283" s="12" t="n"/>
      <c r="C283" s="12" t="n"/>
      <c r="D283" s="13" t="n"/>
      <c r="E283" s="13" t="n"/>
      <c r="F283" s="14">
        <f>IF(OR(D283="",E283=""),"",ROUND(MOD(E283-D283,1)*1440,0))</f>
        <v/>
      </c>
      <c r="G283" s="15" t="n"/>
      <c r="H283" s="14">
        <f>IF(G283="","",IFERROR(VLOOKUP(G283,Lists!$A$2:$C$28,2,FALSE),""))</f>
        <v/>
      </c>
      <c r="I283" s="14">
        <f>IF(G283="","",IFERROR(VLOOKUP(G283,Lists!$A$2:$C$28,3,FALSE),""))</f>
        <v/>
      </c>
      <c r="J283" s="15" t="n"/>
      <c r="K283" s="12" t="n"/>
    </row>
    <row r="284">
      <c r="A284" s="11" t="n"/>
      <c r="B284" s="12" t="n"/>
      <c r="C284" s="12" t="n"/>
      <c r="D284" s="13" t="n"/>
      <c r="E284" s="13" t="n"/>
      <c r="F284" s="14">
        <f>IF(OR(D284="",E284=""),"",ROUND(MOD(E284-D284,1)*1440,0))</f>
        <v/>
      </c>
      <c r="G284" s="15" t="n"/>
      <c r="H284" s="14">
        <f>IF(G284="","",IFERROR(VLOOKUP(G284,Lists!$A$2:$C$28,2,FALSE),""))</f>
        <v/>
      </c>
      <c r="I284" s="14">
        <f>IF(G284="","",IFERROR(VLOOKUP(G284,Lists!$A$2:$C$28,3,FALSE),""))</f>
        <v/>
      </c>
      <c r="J284" s="15" t="n"/>
      <c r="K284" s="12" t="n"/>
    </row>
    <row r="285">
      <c r="A285" s="11" t="n"/>
      <c r="B285" s="12" t="n"/>
      <c r="C285" s="12" t="n"/>
      <c r="D285" s="13" t="n"/>
      <c r="E285" s="13" t="n"/>
      <c r="F285" s="14">
        <f>IF(OR(D285="",E285=""),"",ROUND(MOD(E285-D285,1)*1440,0))</f>
        <v/>
      </c>
      <c r="G285" s="15" t="n"/>
      <c r="H285" s="14">
        <f>IF(G285="","",IFERROR(VLOOKUP(G285,Lists!$A$2:$C$28,2,FALSE),""))</f>
        <v/>
      </c>
      <c r="I285" s="14">
        <f>IF(G285="","",IFERROR(VLOOKUP(G285,Lists!$A$2:$C$28,3,FALSE),""))</f>
        <v/>
      </c>
      <c r="J285" s="15" t="n"/>
      <c r="K285" s="12" t="n"/>
    </row>
    <row r="286">
      <c r="A286" s="11" t="n"/>
      <c r="B286" s="12" t="n"/>
      <c r="C286" s="12" t="n"/>
      <c r="D286" s="13" t="n"/>
      <c r="E286" s="13" t="n"/>
      <c r="F286" s="14">
        <f>IF(OR(D286="",E286=""),"",ROUND(MOD(E286-D286,1)*1440,0))</f>
        <v/>
      </c>
      <c r="G286" s="15" t="n"/>
      <c r="H286" s="14">
        <f>IF(G286="","",IFERROR(VLOOKUP(G286,Lists!$A$2:$C$28,2,FALSE),""))</f>
        <v/>
      </c>
      <c r="I286" s="14">
        <f>IF(G286="","",IFERROR(VLOOKUP(G286,Lists!$A$2:$C$28,3,FALSE),""))</f>
        <v/>
      </c>
      <c r="J286" s="15" t="n"/>
      <c r="K286" s="12" t="n"/>
    </row>
    <row r="287">
      <c r="A287" s="11" t="n"/>
      <c r="B287" s="12" t="n"/>
      <c r="C287" s="12" t="n"/>
      <c r="D287" s="13" t="n"/>
      <c r="E287" s="13" t="n"/>
      <c r="F287" s="14">
        <f>IF(OR(D287="",E287=""),"",ROUND(MOD(E287-D287,1)*1440,0))</f>
        <v/>
      </c>
      <c r="G287" s="15" t="n"/>
      <c r="H287" s="14">
        <f>IF(G287="","",IFERROR(VLOOKUP(G287,Lists!$A$2:$C$28,2,FALSE),""))</f>
        <v/>
      </c>
      <c r="I287" s="14">
        <f>IF(G287="","",IFERROR(VLOOKUP(G287,Lists!$A$2:$C$28,3,FALSE),""))</f>
        <v/>
      </c>
      <c r="J287" s="15" t="n"/>
      <c r="K287" s="12" t="n"/>
    </row>
    <row r="288">
      <c r="A288" s="11" t="n"/>
      <c r="B288" s="12" t="n"/>
      <c r="C288" s="12" t="n"/>
      <c r="D288" s="13" t="n"/>
      <c r="E288" s="13" t="n"/>
      <c r="F288" s="14">
        <f>IF(OR(D288="",E288=""),"",ROUND(MOD(E288-D288,1)*1440,0))</f>
        <v/>
      </c>
      <c r="G288" s="15" t="n"/>
      <c r="H288" s="14">
        <f>IF(G288="","",IFERROR(VLOOKUP(G288,Lists!$A$2:$C$28,2,FALSE),""))</f>
        <v/>
      </c>
      <c r="I288" s="14">
        <f>IF(G288="","",IFERROR(VLOOKUP(G288,Lists!$A$2:$C$28,3,FALSE),""))</f>
        <v/>
      </c>
      <c r="J288" s="15" t="n"/>
      <c r="K288" s="12" t="n"/>
    </row>
    <row r="289">
      <c r="A289" s="11" t="n"/>
      <c r="B289" s="12" t="n"/>
      <c r="C289" s="12" t="n"/>
      <c r="D289" s="13" t="n"/>
      <c r="E289" s="13" t="n"/>
      <c r="F289" s="14">
        <f>IF(OR(D289="",E289=""),"",ROUND(MOD(E289-D289,1)*1440,0))</f>
        <v/>
      </c>
      <c r="G289" s="15" t="n"/>
      <c r="H289" s="14">
        <f>IF(G289="","",IFERROR(VLOOKUP(G289,Lists!$A$2:$C$28,2,FALSE),""))</f>
        <v/>
      </c>
      <c r="I289" s="14">
        <f>IF(G289="","",IFERROR(VLOOKUP(G289,Lists!$A$2:$C$28,3,FALSE),""))</f>
        <v/>
      </c>
      <c r="J289" s="15" t="n"/>
      <c r="K289" s="12" t="n"/>
    </row>
    <row r="290">
      <c r="A290" s="11" t="n"/>
      <c r="B290" s="12" t="n"/>
      <c r="C290" s="12" t="n"/>
      <c r="D290" s="13" t="n"/>
      <c r="E290" s="13" t="n"/>
      <c r="F290" s="14">
        <f>IF(OR(D290="",E290=""),"",ROUND(MOD(E290-D290,1)*1440,0))</f>
        <v/>
      </c>
      <c r="G290" s="15" t="n"/>
      <c r="H290" s="14">
        <f>IF(G290="","",IFERROR(VLOOKUP(G290,Lists!$A$2:$C$28,2,FALSE),""))</f>
        <v/>
      </c>
      <c r="I290" s="14">
        <f>IF(G290="","",IFERROR(VLOOKUP(G290,Lists!$A$2:$C$28,3,FALSE),""))</f>
        <v/>
      </c>
      <c r="J290" s="15" t="n"/>
      <c r="K290" s="12" t="n"/>
    </row>
    <row r="291">
      <c r="A291" s="11" t="n"/>
      <c r="B291" s="12" t="n"/>
      <c r="C291" s="12" t="n"/>
      <c r="D291" s="13" t="n"/>
      <c r="E291" s="13" t="n"/>
      <c r="F291" s="14">
        <f>IF(OR(D291="",E291=""),"",ROUND(MOD(E291-D291,1)*1440,0))</f>
        <v/>
      </c>
      <c r="G291" s="15" t="n"/>
      <c r="H291" s="14">
        <f>IF(G291="","",IFERROR(VLOOKUP(G291,Lists!$A$2:$C$28,2,FALSE),""))</f>
        <v/>
      </c>
      <c r="I291" s="14">
        <f>IF(G291="","",IFERROR(VLOOKUP(G291,Lists!$A$2:$C$28,3,FALSE),""))</f>
        <v/>
      </c>
      <c r="J291" s="15" t="n"/>
      <c r="K291" s="12" t="n"/>
    </row>
    <row r="292">
      <c r="A292" s="11" t="n"/>
      <c r="B292" s="12" t="n"/>
      <c r="C292" s="12" t="n"/>
      <c r="D292" s="13" t="n"/>
      <c r="E292" s="13" t="n"/>
      <c r="F292" s="14">
        <f>IF(OR(D292="",E292=""),"",ROUND(MOD(E292-D292,1)*1440,0))</f>
        <v/>
      </c>
      <c r="G292" s="15" t="n"/>
      <c r="H292" s="14">
        <f>IF(G292="","",IFERROR(VLOOKUP(G292,Lists!$A$2:$C$28,2,FALSE),""))</f>
        <v/>
      </c>
      <c r="I292" s="14">
        <f>IF(G292="","",IFERROR(VLOOKUP(G292,Lists!$A$2:$C$28,3,FALSE),""))</f>
        <v/>
      </c>
      <c r="J292" s="15" t="n"/>
      <c r="K292" s="12" t="n"/>
    </row>
    <row r="293">
      <c r="A293" s="11" t="n"/>
      <c r="B293" s="12" t="n"/>
      <c r="C293" s="12" t="n"/>
      <c r="D293" s="13" t="n"/>
      <c r="E293" s="13" t="n"/>
      <c r="F293" s="14">
        <f>IF(OR(D293="",E293=""),"",ROUND(MOD(E293-D293,1)*1440,0))</f>
        <v/>
      </c>
      <c r="G293" s="15" t="n"/>
      <c r="H293" s="14">
        <f>IF(G293="","",IFERROR(VLOOKUP(G293,Lists!$A$2:$C$28,2,FALSE),""))</f>
        <v/>
      </c>
      <c r="I293" s="14">
        <f>IF(G293="","",IFERROR(VLOOKUP(G293,Lists!$A$2:$C$28,3,FALSE),""))</f>
        <v/>
      </c>
      <c r="J293" s="15" t="n"/>
      <c r="K293" s="12" t="n"/>
    </row>
    <row r="294">
      <c r="A294" s="11" t="n"/>
      <c r="B294" s="12" t="n"/>
      <c r="C294" s="12" t="n"/>
      <c r="D294" s="13" t="n"/>
      <c r="E294" s="13" t="n"/>
      <c r="F294" s="14">
        <f>IF(OR(D294="",E294=""),"",ROUND(MOD(E294-D294,1)*1440,0))</f>
        <v/>
      </c>
      <c r="G294" s="15" t="n"/>
      <c r="H294" s="14">
        <f>IF(G294="","",IFERROR(VLOOKUP(G294,Lists!$A$2:$C$28,2,FALSE),""))</f>
        <v/>
      </c>
      <c r="I294" s="14">
        <f>IF(G294="","",IFERROR(VLOOKUP(G294,Lists!$A$2:$C$28,3,FALSE),""))</f>
        <v/>
      </c>
      <c r="J294" s="15" t="n"/>
      <c r="K294" s="12" t="n"/>
    </row>
    <row r="295">
      <c r="A295" s="11" t="n"/>
      <c r="B295" s="12" t="n"/>
      <c r="C295" s="12" t="n"/>
      <c r="D295" s="13" t="n"/>
      <c r="E295" s="13" t="n"/>
      <c r="F295" s="14">
        <f>IF(OR(D295="",E295=""),"",ROUND(MOD(E295-D295,1)*1440,0))</f>
        <v/>
      </c>
      <c r="G295" s="15" t="n"/>
      <c r="H295" s="14">
        <f>IF(G295="","",IFERROR(VLOOKUP(G295,Lists!$A$2:$C$28,2,FALSE),""))</f>
        <v/>
      </c>
      <c r="I295" s="14">
        <f>IF(G295="","",IFERROR(VLOOKUP(G295,Lists!$A$2:$C$28,3,FALSE),""))</f>
        <v/>
      </c>
      <c r="J295" s="15" t="n"/>
      <c r="K295" s="12" t="n"/>
    </row>
    <row r="296">
      <c r="A296" s="11" t="n"/>
      <c r="B296" s="12" t="n"/>
      <c r="C296" s="12" t="n"/>
      <c r="D296" s="13" t="n"/>
      <c r="E296" s="13" t="n"/>
      <c r="F296" s="14">
        <f>IF(OR(D296="",E296=""),"",ROUND(MOD(E296-D296,1)*1440,0))</f>
        <v/>
      </c>
      <c r="G296" s="15" t="n"/>
      <c r="H296" s="14">
        <f>IF(G296="","",IFERROR(VLOOKUP(G296,Lists!$A$2:$C$28,2,FALSE),""))</f>
        <v/>
      </c>
      <c r="I296" s="14">
        <f>IF(G296="","",IFERROR(VLOOKUP(G296,Lists!$A$2:$C$28,3,FALSE),""))</f>
        <v/>
      </c>
      <c r="J296" s="15" t="n"/>
      <c r="K296" s="12" t="n"/>
    </row>
    <row r="297">
      <c r="A297" s="11" t="n"/>
      <c r="B297" s="12" t="n"/>
      <c r="C297" s="12" t="n"/>
      <c r="D297" s="13" t="n"/>
      <c r="E297" s="13" t="n"/>
      <c r="F297" s="14">
        <f>IF(OR(D297="",E297=""),"",ROUND(MOD(E297-D297,1)*1440,0))</f>
        <v/>
      </c>
      <c r="G297" s="15" t="n"/>
      <c r="H297" s="14">
        <f>IF(G297="","",IFERROR(VLOOKUP(G297,Lists!$A$2:$C$28,2,FALSE),""))</f>
        <v/>
      </c>
      <c r="I297" s="14">
        <f>IF(G297="","",IFERROR(VLOOKUP(G297,Lists!$A$2:$C$28,3,FALSE),""))</f>
        <v/>
      </c>
      <c r="J297" s="15" t="n"/>
      <c r="K297" s="12" t="n"/>
    </row>
    <row r="298">
      <c r="A298" s="11" t="n"/>
      <c r="B298" s="12" t="n"/>
      <c r="C298" s="12" t="n"/>
      <c r="D298" s="13" t="n"/>
      <c r="E298" s="13" t="n"/>
      <c r="F298" s="14">
        <f>IF(OR(D298="",E298=""),"",ROUND(MOD(E298-D298,1)*1440,0))</f>
        <v/>
      </c>
      <c r="G298" s="15" t="n"/>
      <c r="H298" s="14">
        <f>IF(G298="","",IFERROR(VLOOKUP(G298,Lists!$A$2:$C$28,2,FALSE),""))</f>
        <v/>
      </c>
      <c r="I298" s="14">
        <f>IF(G298="","",IFERROR(VLOOKUP(G298,Lists!$A$2:$C$28,3,FALSE),""))</f>
        <v/>
      </c>
      <c r="J298" s="15" t="n"/>
      <c r="K298" s="12" t="n"/>
    </row>
    <row r="299">
      <c r="A299" s="11" t="n"/>
      <c r="B299" s="12" t="n"/>
      <c r="C299" s="12" t="n"/>
      <c r="D299" s="13" t="n"/>
      <c r="E299" s="13" t="n"/>
      <c r="F299" s="14">
        <f>IF(OR(D299="",E299=""),"",ROUND(MOD(E299-D299,1)*1440,0))</f>
        <v/>
      </c>
      <c r="G299" s="15" t="n"/>
      <c r="H299" s="14">
        <f>IF(G299="","",IFERROR(VLOOKUP(G299,Lists!$A$2:$C$28,2,FALSE),""))</f>
        <v/>
      </c>
      <c r="I299" s="14">
        <f>IF(G299="","",IFERROR(VLOOKUP(G299,Lists!$A$2:$C$28,3,FALSE),""))</f>
        <v/>
      </c>
      <c r="J299" s="15" t="n"/>
      <c r="K299" s="12" t="n"/>
    </row>
    <row r="300">
      <c r="A300" s="11" t="n"/>
      <c r="B300" s="12" t="n"/>
      <c r="C300" s="12" t="n"/>
      <c r="D300" s="13" t="n"/>
      <c r="E300" s="13" t="n"/>
      <c r="F300" s="14">
        <f>IF(OR(D300="",E300=""),"",ROUND(MOD(E300-D300,1)*1440,0))</f>
        <v/>
      </c>
      <c r="G300" s="15" t="n"/>
      <c r="H300" s="14">
        <f>IF(G300="","",IFERROR(VLOOKUP(G300,Lists!$A$2:$C$28,2,FALSE),""))</f>
        <v/>
      </c>
      <c r="I300" s="14">
        <f>IF(G300="","",IFERROR(VLOOKUP(G300,Lists!$A$2:$C$28,3,FALSE),""))</f>
        <v/>
      </c>
      <c r="J300" s="15" t="n"/>
      <c r="K300" s="12" t="n"/>
    </row>
    <row r="301">
      <c r="A301" s="11" t="n"/>
      <c r="B301" s="12" t="n"/>
      <c r="C301" s="12" t="n"/>
      <c r="D301" s="13" t="n"/>
      <c r="E301" s="13" t="n"/>
      <c r="F301" s="14">
        <f>IF(OR(D301="",E301=""),"",ROUND(MOD(E301-D301,1)*1440,0))</f>
        <v/>
      </c>
      <c r="G301" s="15" t="n"/>
      <c r="H301" s="14">
        <f>IF(G301="","",IFERROR(VLOOKUP(G301,Lists!$A$2:$C$28,2,FALSE),""))</f>
        <v/>
      </c>
      <c r="I301" s="14">
        <f>IF(G301="","",IFERROR(VLOOKUP(G301,Lists!$A$2:$C$28,3,FALSE),""))</f>
        <v/>
      </c>
      <c r="J301" s="15" t="n"/>
      <c r="K301" s="12" t="n"/>
    </row>
    <row r="302">
      <c r="A302" s="11" t="n"/>
      <c r="B302" s="12" t="n"/>
      <c r="C302" s="12" t="n"/>
      <c r="D302" s="13" t="n"/>
      <c r="E302" s="13" t="n"/>
      <c r="F302" s="14">
        <f>IF(OR(D302="",E302=""),"",ROUND(MOD(E302-D302,1)*1440,0))</f>
        <v/>
      </c>
      <c r="G302" s="15" t="n"/>
      <c r="H302" s="14">
        <f>IF(G302="","",IFERROR(VLOOKUP(G302,Lists!$A$2:$C$28,2,FALSE),""))</f>
        <v/>
      </c>
      <c r="I302" s="14">
        <f>IF(G302="","",IFERROR(VLOOKUP(G302,Lists!$A$2:$C$28,3,FALSE),""))</f>
        <v/>
      </c>
      <c r="J302" s="15" t="n"/>
      <c r="K302" s="12" t="n"/>
    </row>
    <row r="303">
      <c r="A303" s="11" t="n"/>
      <c r="B303" s="12" t="n"/>
      <c r="C303" s="12" t="n"/>
      <c r="D303" s="13" t="n"/>
      <c r="E303" s="13" t="n"/>
      <c r="F303" s="14">
        <f>IF(OR(D303="",E303=""),"",ROUND(MOD(E303-D303,1)*1440,0))</f>
        <v/>
      </c>
      <c r="G303" s="15" t="n"/>
      <c r="H303" s="14">
        <f>IF(G303="","",IFERROR(VLOOKUP(G303,Lists!$A$2:$C$28,2,FALSE),""))</f>
        <v/>
      </c>
      <c r="I303" s="14">
        <f>IF(G303="","",IFERROR(VLOOKUP(G303,Lists!$A$2:$C$28,3,FALSE),""))</f>
        <v/>
      </c>
      <c r="J303" s="15" t="n"/>
      <c r="K303" s="12" t="n"/>
    </row>
    <row r="304">
      <c r="A304" s="11" t="n"/>
      <c r="B304" s="12" t="n"/>
      <c r="C304" s="12" t="n"/>
      <c r="D304" s="13" t="n"/>
      <c r="E304" s="13" t="n"/>
      <c r="F304" s="14">
        <f>IF(OR(D304="",E304=""),"",ROUND(MOD(E304-D304,1)*1440,0))</f>
        <v/>
      </c>
      <c r="G304" s="15" t="n"/>
      <c r="H304" s="14">
        <f>IF(G304="","",IFERROR(VLOOKUP(G304,Lists!$A$2:$C$28,2,FALSE),""))</f>
        <v/>
      </c>
      <c r="I304" s="14">
        <f>IF(G304="","",IFERROR(VLOOKUP(G304,Lists!$A$2:$C$28,3,FALSE),""))</f>
        <v/>
      </c>
      <c r="J304" s="15" t="n"/>
      <c r="K304" s="12" t="n"/>
    </row>
    <row r="305">
      <c r="A305" s="11" t="n"/>
      <c r="B305" s="12" t="n"/>
      <c r="C305" s="12" t="n"/>
      <c r="D305" s="13" t="n"/>
      <c r="E305" s="13" t="n"/>
      <c r="F305" s="14">
        <f>IF(OR(D305="",E305=""),"",ROUND(MOD(E305-D305,1)*1440,0))</f>
        <v/>
      </c>
      <c r="G305" s="15" t="n"/>
      <c r="H305" s="14">
        <f>IF(G305="","",IFERROR(VLOOKUP(G305,Lists!$A$2:$C$28,2,FALSE),""))</f>
        <v/>
      </c>
      <c r="I305" s="14">
        <f>IF(G305="","",IFERROR(VLOOKUP(G305,Lists!$A$2:$C$28,3,FALSE),""))</f>
        <v/>
      </c>
      <c r="J305" s="15" t="n"/>
      <c r="K305" s="12" t="n"/>
    </row>
  </sheetData>
  <mergeCells count="5">
    <mergeCell ref="B2:C2"/>
    <mergeCell ref="A3:K3"/>
    <mergeCell ref="E2:F2"/>
    <mergeCell ref="A1:F1"/>
    <mergeCell ref="H1:K1"/>
  </mergeCells>
  <conditionalFormatting sqref="I6:I305">
    <cfRule type="expression" priority="1" dxfId="0">
      <formula>I6="Breakdown"</formula>
    </cfRule>
  </conditionalFormatting>
  <dataValidations count="1">
    <dataValidation sqref="G6:G305" showDropDown="0" showInputMessage="0" showErrorMessage="0" allowBlank="1" type="list">
      <formula1>=Lists!$A$2:$A$28</formula1>
    </dataValidation>
  </dataValidations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2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10" customWidth="1" min="3" max="3"/>
    <col width="12" customWidth="1" min="4" max="4"/>
    <col width="4" customWidth="1" min="5" max="5"/>
    <col width="16" customWidth="1" min="6" max="6"/>
    <col width="12" customWidth="1" min="7" max="7"/>
    <col width="12" customWidth="1" min="8" max="8"/>
  </cols>
  <sheetData>
    <row r="1">
      <c r="A1" s="1" t="inlineStr">
        <is>
          <t>DOWNTIME SUMMARY — DOWNTIME LOG SHEET</t>
        </is>
      </c>
    </row>
    <row r="3">
      <c r="A3" s="16" t="inlineStr">
        <is>
          <t>Group</t>
        </is>
      </c>
      <c r="B3" s="16" t="inlineStr">
        <is>
          <t>Minutes</t>
        </is>
      </c>
      <c r="C3" s="16" t="inlineStr">
        <is>
          <t>Stops</t>
        </is>
      </c>
      <c r="D3" s="16" t="inlineStr">
        <is>
          <t>% of time</t>
        </is>
      </c>
      <c r="F3" s="17" t="inlineStr">
        <is>
          <t>Breakdowns</t>
        </is>
      </c>
      <c r="G3" t="inlineStr"/>
    </row>
    <row r="4">
      <c r="A4" s="18" t="inlineStr">
        <is>
          <t>Breakdown</t>
        </is>
      </c>
      <c r="B4" s="19">
        <f>SUMIF('Downtime Log'!$H$6:$H$305,A4,'Downtime Log'!$F$6:$F$305)</f>
        <v/>
      </c>
      <c r="C4" s="19">
        <f>COUNTIF('Downtime Log'!$H$6:$H$305,A4)</f>
        <v/>
      </c>
      <c r="D4" s="20">
        <f>IF(SUM($B$4:$B$11)=0,"",B4/SUM($B$4:$B$11))</f>
        <v/>
      </c>
      <c r="F4" s="21" t="inlineStr">
        <is>
          <t>Breakdown stops</t>
        </is>
      </c>
      <c r="G4" s="22">
        <f>COUNTIF('Downtime Log'!$I$6:$I$305,"Breakdown")</f>
        <v/>
      </c>
    </row>
    <row r="5">
      <c r="A5" s="18" t="inlineStr">
        <is>
          <t>Setup</t>
        </is>
      </c>
      <c r="B5" s="19">
        <f>SUMIF('Downtime Log'!$H$6:$H$305,A5,'Downtime Log'!$F$6:$F$305)</f>
        <v/>
      </c>
      <c r="C5" s="19">
        <f>COUNTIF('Downtime Log'!$H$6:$H$305,A5)</f>
        <v/>
      </c>
      <c r="D5" s="20">
        <f>IF(SUM($B$4:$B$11)=0,"",B5/SUM($B$4:$B$11))</f>
        <v/>
      </c>
      <c r="F5" s="21" t="inlineStr">
        <is>
          <t>Breakdown minutes</t>
        </is>
      </c>
      <c r="G5" s="22">
        <f>SUMIF('Downtime Log'!$I$6:$I$305,"Breakdown",'Downtime Log'!$F$6:$F$305)</f>
        <v/>
      </c>
    </row>
    <row r="6">
      <c r="A6" s="18" t="inlineStr">
        <is>
          <t>Tooling</t>
        </is>
      </c>
      <c r="B6" s="19">
        <f>SUMIF('Downtime Log'!$H$6:$H$305,A6,'Downtime Log'!$F$6:$F$305)</f>
        <v/>
      </c>
      <c r="C6" s="19">
        <f>COUNTIF('Downtime Log'!$H$6:$H$305,A6)</f>
        <v/>
      </c>
      <c r="D6" s="20">
        <f>IF(SUM($B$4:$B$11)=0,"",B6/SUM($B$4:$B$11))</f>
        <v/>
      </c>
      <c r="F6" s="21" t="inlineStr">
        <is>
          <t>MTTR (min per breakdown)</t>
        </is>
      </c>
      <c r="G6" s="23">
        <f>IF(G4=0,"",G5/G4)</f>
        <v/>
      </c>
    </row>
    <row r="7">
      <c r="A7" s="18" t="inlineStr">
        <is>
          <t>Material</t>
        </is>
      </c>
      <c r="B7" s="19">
        <f>SUMIF('Downtime Log'!$H$6:$H$305,A7,'Downtime Log'!$F$6:$F$305)</f>
        <v/>
      </c>
      <c r="C7" s="19">
        <f>COUNTIF('Downtime Log'!$H$6:$H$305,A7)</f>
        <v/>
      </c>
      <c r="D7" s="20">
        <f>IF(SUM($B$4:$B$11)=0,"",B7/SUM($B$4:$B$11))</f>
        <v/>
      </c>
    </row>
    <row r="8">
      <c r="A8" s="18" t="inlineStr">
        <is>
          <t>Quality</t>
        </is>
      </c>
      <c r="B8" s="19">
        <f>SUMIF('Downtime Log'!$H$6:$H$305,A8,'Downtime Log'!$F$6:$F$305)</f>
        <v/>
      </c>
      <c r="C8" s="19">
        <f>COUNTIF('Downtime Log'!$H$6:$H$305,A8)</f>
        <v/>
      </c>
      <c r="D8" s="20">
        <f>IF(SUM($B$4:$B$11)=0,"",B8/SUM($B$4:$B$11))</f>
        <v/>
      </c>
    </row>
    <row r="9">
      <c r="A9" s="18" t="inlineStr">
        <is>
          <t>Utilities</t>
        </is>
      </c>
      <c r="B9" s="19">
        <f>SUMIF('Downtime Log'!$H$6:$H$305,A9,'Downtime Log'!$F$6:$F$305)</f>
        <v/>
      </c>
      <c r="C9" s="19">
        <f>COUNTIF('Downtime Log'!$H$6:$H$305,A9)</f>
        <v/>
      </c>
      <c r="D9" s="20">
        <f>IF(SUM($B$4:$B$11)=0,"",B9/SUM($B$4:$B$11))</f>
        <v/>
      </c>
      <c r="F9" s="17" t="inlineStr">
        <is>
          <t>By machine — type your machine names in F</t>
        </is>
      </c>
      <c r="G9" t="inlineStr">
        <is>
          <t>min</t>
        </is>
      </c>
      <c r="H9" t="inlineStr">
        <is>
          <t>stops</t>
        </is>
      </c>
    </row>
    <row r="10">
      <c r="A10" s="18" t="inlineStr">
        <is>
          <t>Operator</t>
        </is>
      </c>
      <c r="B10" s="19">
        <f>SUMIF('Downtime Log'!$H$6:$H$305,A10,'Downtime Log'!$F$6:$F$305)</f>
        <v/>
      </c>
      <c r="C10" s="19">
        <f>COUNTIF('Downtime Log'!$H$6:$H$305,A10)</f>
        <v/>
      </c>
      <c r="D10" s="20">
        <f>IF(SUM($B$4:$B$11)=0,"",B10/SUM($B$4:$B$11))</f>
        <v/>
      </c>
      <c r="F10" s="8" t="n"/>
      <c r="G10" s="24">
        <f>IF(F10="","",SUMIF('Downtime Log'!$B$6:$B$305,F10,'Downtime Log'!$F$6:$F$305))</f>
        <v/>
      </c>
      <c r="H10" s="24">
        <f>IF(F10="","",COUNTIF('Downtime Log'!$B$6:$B$305,F10))</f>
        <v/>
      </c>
    </row>
    <row r="11">
      <c r="A11" s="18" t="inlineStr">
        <is>
          <t>Planning</t>
        </is>
      </c>
      <c r="B11" s="19">
        <f>SUMIF('Downtime Log'!$H$6:$H$305,A11,'Downtime Log'!$F$6:$F$305)</f>
        <v/>
      </c>
      <c r="C11" s="19">
        <f>COUNTIF('Downtime Log'!$H$6:$H$305,A11)</f>
        <v/>
      </c>
      <c r="D11" s="20">
        <f>IF(SUM($B$4:$B$11)=0,"",B11/SUM($B$4:$B$11))</f>
        <v/>
      </c>
      <c r="F11" s="8" t="n"/>
      <c r="G11" s="24">
        <f>IF(F11="","",SUMIF('Downtime Log'!$B$6:$B$305,F11,'Downtime Log'!$F$6:$F$305))</f>
        <v/>
      </c>
      <c r="H11" s="24">
        <f>IF(F11="","",COUNTIF('Downtime Log'!$B$6:$B$305,F11))</f>
        <v/>
      </c>
    </row>
    <row r="12">
      <c r="A12" s="25" t="inlineStr">
        <is>
          <t>TOTAL</t>
        </is>
      </c>
      <c r="B12" s="26">
        <f>SUM(B4:B11)</f>
        <v/>
      </c>
      <c r="C12" s="26">
        <f>SUM(C4:C11)</f>
        <v/>
      </c>
      <c r="D12" s="26" t="n"/>
      <c r="F12" s="8" t="n"/>
      <c r="G12" s="24">
        <f>IF(F12="","",SUMIF('Downtime Log'!$B$6:$B$305,F12,'Downtime Log'!$F$6:$F$305))</f>
        <v/>
      </c>
      <c r="H12" s="24">
        <f>IF(F12="","",COUNTIF('Downtime Log'!$B$6:$B$305,F12))</f>
        <v/>
      </c>
    </row>
    <row r="13">
      <c r="F13" s="8" t="n"/>
      <c r="G13" s="24">
        <f>IF(F13="","",SUMIF('Downtime Log'!$B$6:$B$305,F13,'Downtime Log'!$F$6:$F$305))</f>
        <v/>
      </c>
      <c r="H13" s="24">
        <f>IF(F13="","",COUNTIF('Downtime Log'!$B$6:$B$305,F13))</f>
        <v/>
      </c>
    </row>
    <row r="14">
      <c r="F14" s="8" t="n"/>
      <c r="G14" s="24">
        <f>IF(F14="","",SUMIF('Downtime Log'!$B$6:$B$305,F14,'Downtime Log'!$F$6:$F$305))</f>
        <v/>
      </c>
      <c r="H14" s="24">
        <f>IF(F14="","",COUNTIF('Downtime Log'!$B$6:$B$305,F14))</f>
        <v/>
      </c>
    </row>
    <row r="15">
      <c r="F15" s="8" t="n"/>
      <c r="G15" s="24">
        <f>IF(F15="","",SUMIF('Downtime Log'!$B$6:$B$305,F15,'Downtime Log'!$F$6:$F$305))</f>
        <v/>
      </c>
      <c r="H15" s="24">
        <f>IF(F15="","",COUNTIF('Downtime Log'!$B$6:$B$305,F15))</f>
        <v/>
      </c>
    </row>
    <row r="16">
      <c r="F16" s="8" t="n"/>
      <c r="G16" s="24">
        <f>IF(F16="","",SUMIF('Downtime Log'!$B$6:$B$305,F16,'Downtime Log'!$F$6:$F$305))</f>
        <v/>
      </c>
      <c r="H16" s="24">
        <f>IF(F16="","",COUNTIF('Downtime Log'!$B$6:$B$305,F16))</f>
        <v/>
      </c>
    </row>
    <row r="17">
      <c r="F17" s="8" t="n"/>
      <c r="G17" s="24">
        <f>IF(F17="","",SUMIF('Downtime Log'!$B$6:$B$305,F17,'Downtime Log'!$F$6:$F$305))</f>
        <v/>
      </c>
      <c r="H17" s="24">
        <f>IF(F17="","",COUNTIF('Downtime Log'!$B$6:$B$305,F17))</f>
        <v/>
      </c>
    </row>
    <row r="18">
      <c r="F18" s="8" t="n"/>
      <c r="G18" s="24">
        <f>IF(F18="","",SUMIF('Downtime Log'!$B$6:$B$305,F18,'Downtime Log'!$F$6:$F$305))</f>
        <v/>
      </c>
      <c r="H18" s="24">
        <f>IF(F18="","",COUNTIF('Downtime Log'!$B$6:$B$305,F18))</f>
        <v/>
      </c>
    </row>
    <row r="19">
      <c r="F19" s="8" t="n"/>
      <c r="G19" s="24">
        <f>IF(F19="","",SUMIF('Downtime Log'!$B$6:$B$305,F19,'Downtime Log'!$F$6:$F$305))</f>
        <v/>
      </c>
      <c r="H19" s="24">
        <f>IF(F19="","",COUNTIF('Downtime Log'!$B$6:$B$305,F19))</f>
        <v/>
      </c>
    </row>
    <row r="20">
      <c r="F20" s="8" t="n"/>
      <c r="G20" s="24">
        <f>IF(F20="","",SUMIF('Downtime Log'!$B$6:$B$305,F20,'Downtime Log'!$F$6:$F$305))</f>
        <v/>
      </c>
      <c r="H20" s="24">
        <f>IF(F20="","",COUNTIF('Downtime Log'!$B$6:$B$305,F20))</f>
        <v/>
      </c>
    </row>
    <row r="21">
      <c r="F21" s="8" t="n"/>
      <c r="G21" s="24">
        <f>IF(F21="","",SUMIF('Downtime Log'!$B$6:$B$305,F21,'Downtime Log'!$F$6:$F$305))</f>
        <v/>
      </c>
      <c r="H21" s="24">
        <f>IF(F21="","",COUNTIF('Downtime Log'!$B$6:$B$305,F21))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K305"/>
  <sheetViews>
    <sheetView showGridLines="0" zoomScale="9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10" customWidth="1" min="2" max="2"/>
    <col width="6" customWidth="1" min="3" max="3"/>
    <col width="8" customWidth="1" min="4" max="4"/>
    <col width="9" customWidth="1" min="5" max="5"/>
    <col width="8" customWidth="1" min="6" max="6"/>
    <col width="28" customWidth="1" min="7" max="7"/>
    <col width="12" customWidth="1" min="8" max="8"/>
    <col width="11" customWidth="1" min="9" max="9"/>
    <col width="38" customWidth="1" min="10" max="10"/>
    <col width="12" customWidth="1" min="11" max="11"/>
  </cols>
  <sheetData>
    <row r="1">
      <c r="A1" s="4" t="inlineStr">
        <is>
          <t>MACHINE DOWNTIME LOG</t>
        </is>
      </c>
      <c r="H1" s="5" t="inlineStr">
        <is>
          <t>Free template · opeeye.com/guides/machine-downtime-reasons</t>
        </is>
      </c>
    </row>
    <row r="2">
      <c r="A2" s="6" t="inlineStr">
        <is>
          <t>Company</t>
        </is>
      </c>
      <c r="B2" s="7" t="inlineStr">
        <is>
          <t>Shree Precision Works</t>
        </is>
      </c>
      <c r="C2" s="8" t="n"/>
      <c r="D2" s="6" t="inlineStr">
        <is>
          <t>Month</t>
        </is>
      </c>
      <c r="E2" s="7" t="inlineStr">
        <is>
          <t>Oct-2026</t>
        </is>
      </c>
      <c r="F2" s="8" t="n"/>
    </row>
    <row r="3">
      <c r="A3" s="9" t="inlineStr">
        <is>
          <t>One row per stop. Type the time it stopped and restarted (hh:mm) and pick the reason; minutes, group and type fill themselves. Past midnight works.</t>
        </is>
      </c>
    </row>
    <row r="5" ht="32" customHeight="1">
      <c r="A5" s="10" t="inlineStr">
        <is>
          <t>Date</t>
        </is>
      </c>
      <c r="B5" s="10" t="inlineStr">
        <is>
          <t>Machine</t>
        </is>
      </c>
      <c r="C5" s="10" t="inlineStr">
        <is>
          <t>Shift</t>
        </is>
      </c>
      <c r="D5" s="10" t="inlineStr">
        <is>
          <t>Stopped
at</t>
        </is>
      </c>
      <c r="E5" s="10" t="inlineStr">
        <is>
          <t>Restarted
at</t>
        </is>
      </c>
      <c r="F5" s="10" t="inlineStr">
        <is>
          <t>Minutes</t>
        </is>
      </c>
      <c r="G5" s="10" t="inlineStr">
        <is>
          <t>Reason</t>
        </is>
      </c>
      <c r="H5" s="10" t="inlineStr">
        <is>
          <t>Group</t>
        </is>
      </c>
      <c r="I5" s="10" t="inlineStr">
        <is>
          <t>Breakdown
or pause</t>
        </is>
      </c>
      <c r="J5" s="10" t="inlineStr">
        <is>
          <t>What happened</t>
        </is>
      </c>
      <c r="K5" s="10" t="inlineStr">
        <is>
          <t>Fixed by</t>
        </is>
      </c>
    </row>
    <row r="6">
      <c r="A6" s="11" t="n">
        <v>46310</v>
      </c>
      <c r="B6" s="12" t="inlineStr">
        <is>
          <t>TC-01</t>
        </is>
      </c>
      <c r="C6" s="12" t="inlineStr">
        <is>
          <t>A</t>
        </is>
      </c>
      <c r="D6" s="13" t="n">
        <v>0.3611111111111111</v>
      </c>
      <c r="E6" s="13" t="n">
        <v>0.3854166666666667</v>
      </c>
      <c r="F6" s="14">
        <f>IF(OR(D6="",E6=""),"",ROUND(MOD(E6-D6,1)*1440,0))</f>
        <v/>
      </c>
      <c r="G6" s="15" t="inlineStr">
        <is>
          <t>Job changeover</t>
        </is>
      </c>
      <c r="H6" s="14">
        <f>IF(G6="","",IFERROR(VLOOKUP(G6,Lists!$A$2:$C$28,2,FALSE),""))</f>
        <v/>
      </c>
      <c r="I6" s="14">
        <f>IF(G6="","",IFERROR(VLOOKUP(G6,Lists!$A$2:$C$28,3,FALSE),""))</f>
        <v/>
      </c>
      <c r="J6" s="15" t="inlineStr">
        <is>
          <t>Shaft pin to bush</t>
        </is>
      </c>
      <c r="K6" s="12" t="n"/>
    </row>
    <row r="7">
      <c r="A7" s="11" t="n">
        <v>46310</v>
      </c>
      <c r="B7" s="12" t="inlineStr">
        <is>
          <t>TC-01</t>
        </is>
      </c>
      <c r="C7" s="12" t="inlineStr">
        <is>
          <t>A</t>
        </is>
      </c>
      <c r="D7" s="13" t="n">
        <v>0.3854166666666667</v>
      </c>
      <c r="E7" s="13" t="n">
        <v>0.3972222222222222</v>
      </c>
      <c r="F7" s="14">
        <f>IF(OR(D7="",E7=""),"",ROUND(MOD(E7-D7,1)*1440,0))</f>
        <v/>
      </c>
      <c r="G7" s="15" t="inlineStr">
        <is>
          <t>First-piece approval</t>
        </is>
      </c>
      <c r="H7" s="14">
        <f>IF(G7="","",IFERROR(VLOOKUP(G7,Lists!$A$2:$C$28,2,FALSE),""))</f>
        <v/>
      </c>
      <c r="I7" s="14">
        <f>IF(G7="","",IFERROR(VLOOKUP(G7,Lists!$A$2:$C$28,3,FALSE),""))</f>
        <v/>
      </c>
      <c r="J7" s="15" t="n"/>
      <c r="K7" s="12" t="n"/>
    </row>
    <row r="8">
      <c r="A8" s="11" t="n">
        <v>46310</v>
      </c>
      <c r="B8" s="12" t="inlineStr">
        <is>
          <t>VMC-03</t>
        </is>
      </c>
      <c r="C8" s="12" t="inlineStr">
        <is>
          <t>A</t>
        </is>
      </c>
      <c r="D8" s="13" t="n">
        <v>0.4201388888888889</v>
      </c>
      <c r="E8" s="13" t="n">
        <v>0.4930555555555556</v>
      </c>
      <c r="F8" s="14">
        <f>IF(OR(D8="",E8=""),"",ROUND(MOD(E8-D8,1)*1440,0))</f>
        <v/>
      </c>
      <c r="G8" s="15" t="inlineStr">
        <is>
          <t>Machine alarm / fault</t>
        </is>
      </c>
      <c r="H8" s="14">
        <f>IF(G8="","",IFERROR(VLOOKUP(G8,Lists!$A$2:$C$28,2,FALSE),""))</f>
        <v/>
      </c>
      <c r="I8" s="14">
        <f>IF(G8="","",IFERROR(VLOOKUP(G8,Lists!$A$2:$C$28,3,FALSE),""))</f>
        <v/>
      </c>
      <c r="J8" s="15" t="inlineStr">
        <is>
          <t>Spindle alarm, maintenance reset it</t>
        </is>
      </c>
      <c r="K8" s="12" t="inlineStr">
        <is>
          <t>Maintenance</t>
        </is>
      </c>
    </row>
    <row r="9">
      <c r="A9" s="11" t="n">
        <v>46310</v>
      </c>
      <c r="B9" s="12" t="inlineStr">
        <is>
          <t>TC-02</t>
        </is>
      </c>
      <c r="C9" s="12" t="inlineStr">
        <is>
          <t>A</t>
        </is>
      </c>
      <c r="D9" s="13" t="n">
        <v>0.4722222222222222</v>
      </c>
      <c r="E9" s="13" t="n">
        <v>0.4895833333333333</v>
      </c>
      <c r="F9" s="14">
        <f>IF(OR(D9="",E9=""),"",ROUND(MOD(E9-D9,1)*1440,0))</f>
        <v/>
      </c>
      <c r="G9" s="15" t="inlineStr">
        <is>
          <t>Waiting for material</t>
        </is>
      </c>
      <c r="H9" s="14">
        <f>IF(G9="","",IFERROR(VLOOKUP(G9,Lists!$A$2:$C$28,2,FALSE),""))</f>
        <v/>
      </c>
      <c r="I9" s="14">
        <f>IF(G9="","",IFERROR(VLOOKUP(G9,Lists!$A$2:$C$28,3,FALSE),""))</f>
        <v/>
      </c>
      <c r="J9" s="15" t="n"/>
      <c r="K9" s="12" t="n"/>
    </row>
    <row r="10">
      <c r="A10" s="11" t="n">
        <v>46310</v>
      </c>
      <c r="B10" s="12" t="inlineStr">
        <is>
          <t>VMC-03</t>
        </is>
      </c>
      <c r="C10" s="12" t="inlineStr">
        <is>
          <t>A</t>
        </is>
      </c>
      <c r="D10" s="13" t="n">
        <v>0.5486111111111112</v>
      </c>
      <c r="E10" s="13" t="n">
        <v>0.5590277777777778</v>
      </c>
      <c r="F10" s="14">
        <f>IF(OR(D10="",E10=""),"",ROUND(MOD(E10-D10,1)*1440,0))</f>
        <v/>
      </c>
      <c r="G10" s="15" t="inlineStr">
        <is>
          <t>Tool not available</t>
        </is>
      </c>
      <c r="H10" s="14">
        <f>IF(G10="","",IFERROR(VLOOKUP(G10,Lists!$A$2:$C$28,2,FALSE),""))</f>
        <v/>
      </c>
      <c r="I10" s="14">
        <f>IF(G10="","",IFERROR(VLOOKUP(G10,Lists!$A$2:$C$28,3,FALSE),""))</f>
        <v/>
      </c>
      <c r="J10" s="15" t="inlineStr">
        <is>
          <t>Ø10 end mill from crib</t>
        </is>
      </c>
      <c r="K10" s="12" t="n"/>
    </row>
    <row r="11">
      <c r="A11" s="11" t="n">
        <v>46310</v>
      </c>
      <c r="B11" s="12" t="inlineStr">
        <is>
          <t>TC-01</t>
        </is>
      </c>
      <c r="C11" s="12" t="inlineStr">
        <is>
          <t>A</t>
        </is>
      </c>
      <c r="D11" s="13" t="n">
        <v>0.6041666666666666</v>
      </c>
      <c r="E11" s="13" t="n">
        <v>0.6125</v>
      </c>
      <c r="F11" s="14">
        <f>IF(OR(D11="",E11=""),"",ROUND(MOD(E11-D11,1)*1440,0))</f>
        <v/>
      </c>
      <c r="G11" s="15" t="inlineStr">
        <is>
          <t>Tool / insert change</t>
        </is>
      </c>
      <c r="H11" s="14">
        <f>IF(G11="","",IFERROR(VLOOKUP(G11,Lists!$A$2:$C$28,2,FALSE),""))</f>
        <v/>
      </c>
      <c r="I11" s="14">
        <f>IF(G11="","",IFERROR(VLOOKUP(G11,Lists!$A$2:$C$28,3,FALSE),""))</f>
        <v/>
      </c>
      <c r="J11" s="15" t="n"/>
      <c r="K11" s="12" t="n"/>
    </row>
    <row r="12">
      <c r="A12" s="11" t="n">
        <v>46310</v>
      </c>
      <c r="B12" s="12" t="inlineStr">
        <is>
          <t>TC-02</t>
        </is>
      </c>
      <c r="C12" s="12" t="inlineStr">
        <is>
          <t>B</t>
        </is>
      </c>
      <c r="D12" s="13" t="n">
        <v>0.7118055555555556</v>
      </c>
      <c r="E12" s="13" t="n">
        <v>0.7291666666666666</v>
      </c>
      <c r="F12" s="14">
        <f>IF(OR(D12="",E12=""),"",ROUND(MOD(E12-D12,1)*1440,0))</f>
        <v/>
      </c>
      <c r="G12" s="15" t="inlineStr">
        <is>
          <t>Power cut</t>
        </is>
      </c>
      <c r="H12" s="14">
        <f>IF(G12="","",IFERROR(VLOOKUP(G12,Lists!$A$2:$C$28,2,FALSE),""))</f>
        <v/>
      </c>
      <c r="I12" s="14">
        <f>IF(G12="","",IFERROR(VLOOKUP(G12,Lists!$A$2:$C$28,3,FALSE),""))</f>
        <v/>
      </c>
      <c r="J12" s="15" t="inlineStr">
        <is>
          <t>Generator changeover</t>
        </is>
      </c>
      <c r="K12" s="12" t="n"/>
    </row>
    <row r="13">
      <c r="A13" s="11" t="n">
        <v>46310</v>
      </c>
      <c r="B13" s="12" t="inlineStr">
        <is>
          <t>VMC-03</t>
        </is>
      </c>
      <c r="C13" s="12" t="inlineStr">
        <is>
          <t>B</t>
        </is>
      </c>
      <c r="D13" s="13" t="n">
        <v>0.7777777777777778</v>
      </c>
      <c r="E13" s="13" t="n">
        <v>0.7986111111111112</v>
      </c>
      <c r="F13" s="14">
        <f>IF(OR(D13="",E13=""),"",ROUND(MOD(E13-D13,1)*1440,0))</f>
        <v/>
      </c>
      <c r="G13" s="15" t="inlineStr">
        <is>
          <t>Tool breakage</t>
        </is>
      </c>
      <c r="H13" s="14">
        <f>IF(G13="","",IFERROR(VLOOKUP(G13,Lists!$A$2:$C$28,2,FALSE),""))</f>
        <v/>
      </c>
      <c r="I13" s="14">
        <f>IF(G13="","",IFERROR(VLOOKUP(G13,Lists!$A$2:$C$28,3,FALSE),""))</f>
        <v/>
      </c>
      <c r="J13" s="15" t="inlineStr">
        <is>
          <t>End mill broke in pocket</t>
        </is>
      </c>
      <c r="K13" s="12" t="inlineStr">
        <is>
          <t>Maintenance</t>
        </is>
      </c>
    </row>
    <row r="14">
      <c r="A14" s="11" t="n">
        <v>46310</v>
      </c>
      <c r="B14" s="12" t="inlineStr">
        <is>
          <t>TC-01</t>
        </is>
      </c>
      <c r="C14" s="12" t="inlineStr">
        <is>
          <t>B</t>
        </is>
      </c>
      <c r="D14" s="13" t="n">
        <v>0.84375</v>
      </c>
      <c r="E14" s="13" t="n">
        <v>0.8611111111111112</v>
      </c>
      <c r="F14" s="14">
        <f>IF(OR(D14="",E14=""),"",ROUND(MOD(E14-D14,1)*1440,0))</f>
        <v/>
      </c>
      <c r="G14" s="15" t="inlineStr">
        <is>
          <t>No operator</t>
        </is>
      </c>
      <c r="H14" s="14">
        <f>IF(G14="","",IFERROR(VLOOKUP(G14,Lists!$A$2:$C$28,2,FALSE),""))</f>
        <v/>
      </c>
      <c r="I14" s="14">
        <f>IF(G14="","",IFERROR(VLOOKUP(G14,Lists!$A$2:$C$28,3,FALSE),""))</f>
        <v/>
      </c>
      <c r="J14" s="15" t="inlineStr">
        <is>
          <t>Operator moved to TC-02</t>
        </is>
      </c>
      <c r="K14" s="12" t="n"/>
    </row>
    <row r="15">
      <c r="A15" s="11" t="n">
        <v>46310</v>
      </c>
      <c r="B15" s="12" t="inlineStr">
        <is>
          <t>TC-02</t>
        </is>
      </c>
      <c r="C15" s="12" t="inlineStr">
        <is>
          <t>B</t>
        </is>
      </c>
      <c r="D15" s="13" t="n">
        <v>0.9513888888888888</v>
      </c>
      <c r="E15" s="13" t="n">
        <v>0.9722222222222222</v>
      </c>
      <c r="F15" s="14">
        <f>IF(OR(D15="",E15=""),"",ROUND(MOD(E15-D15,1)*1440,0))</f>
        <v/>
      </c>
      <c r="G15" s="15" t="inlineStr">
        <is>
          <t>Waiting for material</t>
        </is>
      </c>
      <c r="H15" s="14">
        <f>IF(G15="","",IFERROR(VLOOKUP(G15,Lists!$A$2:$C$28,2,FALSE),""))</f>
        <v/>
      </c>
      <c r="I15" s="14">
        <f>IF(G15="","",IFERROR(VLOOKUP(G15,Lists!$A$2:$C$28,3,FALSE),""))</f>
        <v/>
      </c>
      <c r="J15" s="15" t="n"/>
      <c r="K15" s="12" t="n"/>
    </row>
    <row r="16">
      <c r="A16" s="11" t="n">
        <v>46310</v>
      </c>
      <c r="B16" s="12" t="inlineStr">
        <is>
          <t>VMC-03</t>
        </is>
      </c>
      <c r="C16" s="12" t="inlineStr">
        <is>
          <t>B</t>
        </is>
      </c>
      <c r="D16" s="13" t="n">
        <v>0.9895833333333334</v>
      </c>
      <c r="E16" s="13" t="n">
        <v>0.01388888888888889</v>
      </c>
      <c r="F16" s="14">
        <f>IF(OR(D16="",E16=""),"",ROUND(MOD(E16-D16,1)*1440,0))</f>
        <v/>
      </c>
      <c r="G16" s="15" t="inlineStr">
        <is>
          <t>Machine alarm / fault</t>
        </is>
      </c>
      <c r="H16" s="14">
        <f>IF(G16="","",IFERROR(VLOOKUP(G16,Lists!$A$2:$C$28,2,FALSE),""))</f>
        <v/>
      </c>
      <c r="I16" s="14">
        <f>IF(G16="","",IFERROR(VLOOKUP(G16,Lists!$A$2:$C$28,3,FALSE),""))</f>
        <v/>
      </c>
      <c r="J16" s="15" t="inlineStr">
        <is>
          <t>Same spindle alarm — after midnight</t>
        </is>
      </c>
      <c r="K16" s="12" t="inlineStr">
        <is>
          <t>Maintenance</t>
        </is>
      </c>
    </row>
    <row r="17">
      <c r="A17" s="11" t="n"/>
      <c r="B17" s="12" t="n"/>
      <c r="C17" s="12" t="n"/>
      <c r="D17" s="13" t="n"/>
      <c r="E17" s="13" t="n"/>
      <c r="F17" s="14">
        <f>IF(OR(D17="",E17=""),"",ROUND(MOD(E17-D17,1)*1440,0))</f>
        <v/>
      </c>
      <c r="G17" s="15" t="n"/>
      <c r="H17" s="14">
        <f>IF(G17="","",IFERROR(VLOOKUP(G17,Lists!$A$2:$C$28,2,FALSE),""))</f>
        <v/>
      </c>
      <c r="I17" s="14">
        <f>IF(G17="","",IFERROR(VLOOKUP(G17,Lists!$A$2:$C$28,3,FALSE),""))</f>
        <v/>
      </c>
      <c r="J17" s="15" t="n"/>
      <c r="K17" s="12" t="n"/>
    </row>
    <row r="18">
      <c r="A18" s="11" t="n"/>
      <c r="B18" s="12" t="n"/>
      <c r="C18" s="12" t="n"/>
      <c r="D18" s="13" t="n"/>
      <c r="E18" s="13" t="n"/>
      <c r="F18" s="14">
        <f>IF(OR(D18="",E18=""),"",ROUND(MOD(E18-D18,1)*1440,0))</f>
        <v/>
      </c>
      <c r="G18" s="15" t="n"/>
      <c r="H18" s="14">
        <f>IF(G18="","",IFERROR(VLOOKUP(G18,Lists!$A$2:$C$28,2,FALSE),""))</f>
        <v/>
      </c>
      <c r="I18" s="14">
        <f>IF(G18="","",IFERROR(VLOOKUP(G18,Lists!$A$2:$C$28,3,FALSE),""))</f>
        <v/>
      </c>
      <c r="J18" s="15" t="n"/>
      <c r="K18" s="12" t="n"/>
    </row>
    <row r="19">
      <c r="A19" s="11" t="n"/>
      <c r="B19" s="12" t="n"/>
      <c r="C19" s="12" t="n"/>
      <c r="D19" s="13" t="n"/>
      <c r="E19" s="13" t="n"/>
      <c r="F19" s="14">
        <f>IF(OR(D19="",E19=""),"",ROUND(MOD(E19-D19,1)*1440,0))</f>
        <v/>
      </c>
      <c r="G19" s="15" t="n"/>
      <c r="H19" s="14">
        <f>IF(G19="","",IFERROR(VLOOKUP(G19,Lists!$A$2:$C$28,2,FALSE),""))</f>
        <v/>
      </c>
      <c r="I19" s="14">
        <f>IF(G19="","",IFERROR(VLOOKUP(G19,Lists!$A$2:$C$28,3,FALSE),""))</f>
        <v/>
      </c>
      <c r="J19" s="15" t="n"/>
      <c r="K19" s="12" t="n"/>
    </row>
    <row r="20">
      <c r="A20" s="11" t="n"/>
      <c r="B20" s="12" t="n"/>
      <c r="C20" s="12" t="n"/>
      <c r="D20" s="13" t="n"/>
      <c r="E20" s="13" t="n"/>
      <c r="F20" s="14">
        <f>IF(OR(D20="",E20=""),"",ROUND(MOD(E20-D20,1)*1440,0))</f>
        <v/>
      </c>
      <c r="G20" s="15" t="n"/>
      <c r="H20" s="14">
        <f>IF(G20="","",IFERROR(VLOOKUP(G20,Lists!$A$2:$C$28,2,FALSE),""))</f>
        <v/>
      </c>
      <c r="I20" s="14">
        <f>IF(G20="","",IFERROR(VLOOKUP(G20,Lists!$A$2:$C$28,3,FALSE),""))</f>
        <v/>
      </c>
      <c r="J20" s="15" t="n"/>
      <c r="K20" s="12" t="n"/>
    </row>
    <row r="21">
      <c r="A21" s="11" t="n"/>
      <c r="B21" s="12" t="n"/>
      <c r="C21" s="12" t="n"/>
      <c r="D21" s="13" t="n"/>
      <c r="E21" s="13" t="n"/>
      <c r="F21" s="14">
        <f>IF(OR(D21="",E21=""),"",ROUND(MOD(E21-D21,1)*1440,0))</f>
        <v/>
      </c>
      <c r="G21" s="15" t="n"/>
      <c r="H21" s="14">
        <f>IF(G21="","",IFERROR(VLOOKUP(G21,Lists!$A$2:$C$28,2,FALSE),""))</f>
        <v/>
      </c>
      <c r="I21" s="14">
        <f>IF(G21="","",IFERROR(VLOOKUP(G21,Lists!$A$2:$C$28,3,FALSE),""))</f>
        <v/>
      </c>
      <c r="J21" s="15" t="n"/>
      <c r="K21" s="12" t="n"/>
    </row>
    <row r="22">
      <c r="A22" s="11" t="n"/>
      <c r="B22" s="12" t="n"/>
      <c r="C22" s="12" t="n"/>
      <c r="D22" s="13" t="n"/>
      <c r="E22" s="13" t="n"/>
      <c r="F22" s="14">
        <f>IF(OR(D22="",E22=""),"",ROUND(MOD(E22-D22,1)*1440,0))</f>
        <v/>
      </c>
      <c r="G22" s="15" t="n"/>
      <c r="H22" s="14">
        <f>IF(G22="","",IFERROR(VLOOKUP(G22,Lists!$A$2:$C$28,2,FALSE),""))</f>
        <v/>
      </c>
      <c r="I22" s="14">
        <f>IF(G22="","",IFERROR(VLOOKUP(G22,Lists!$A$2:$C$28,3,FALSE),""))</f>
        <v/>
      </c>
      <c r="J22" s="15" t="n"/>
      <c r="K22" s="12" t="n"/>
    </row>
    <row r="23">
      <c r="A23" s="11" t="n"/>
      <c r="B23" s="12" t="n"/>
      <c r="C23" s="12" t="n"/>
      <c r="D23" s="13" t="n"/>
      <c r="E23" s="13" t="n"/>
      <c r="F23" s="14">
        <f>IF(OR(D23="",E23=""),"",ROUND(MOD(E23-D23,1)*1440,0))</f>
        <v/>
      </c>
      <c r="G23" s="15" t="n"/>
      <c r="H23" s="14">
        <f>IF(G23="","",IFERROR(VLOOKUP(G23,Lists!$A$2:$C$28,2,FALSE),""))</f>
        <v/>
      </c>
      <c r="I23" s="14">
        <f>IF(G23="","",IFERROR(VLOOKUP(G23,Lists!$A$2:$C$28,3,FALSE),""))</f>
        <v/>
      </c>
      <c r="J23" s="15" t="n"/>
      <c r="K23" s="12" t="n"/>
    </row>
    <row r="24">
      <c r="A24" s="11" t="n"/>
      <c r="B24" s="12" t="n"/>
      <c r="C24" s="12" t="n"/>
      <c r="D24" s="13" t="n"/>
      <c r="E24" s="13" t="n"/>
      <c r="F24" s="14">
        <f>IF(OR(D24="",E24=""),"",ROUND(MOD(E24-D24,1)*1440,0))</f>
        <v/>
      </c>
      <c r="G24" s="15" t="n"/>
      <c r="H24" s="14">
        <f>IF(G24="","",IFERROR(VLOOKUP(G24,Lists!$A$2:$C$28,2,FALSE),""))</f>
        <v/>
      </c>
      <c r="I24" s="14">
        <f>IF(G24="","",IFERROR(VLOOKUP(G24,Lists!$A$2:$C$28,3,FALSE),""))</f>
        <v/>
      </c>
      <c r="J24" s="15" t="n"/>
      <c r="K24" s="12" t="n"/>
    </row>
    <row r="25">
      <c r="A25" s="11" t="n"/>
      <c r="B25" s="12" t="n"/>
      <c r="C25" s="12" t="n"/>
      <c r="D25" s="13" t="n"/>
      <c r="E25" s="13" t="n"/>
      <c r="F25" s="14">
        <f>IF(OR(D25="",E25=""),"",ROUND(MOD(E25-D25,1)*1440,0))</f>
        <v/>
      </c>
      <c r="G25" s="15" t="n"/>
      <c r="H25" s="14">
        <f>IF(G25="","",IFERROR(VLOOKUP(G25,Lists!$A$2:$C$28,2,FALSE),""))</f>
        <v/>
      </c>
      <c r="I25" s="14">
        <f>IF(G25="","",IFERROR(VLOOKUP(G25,Lists!$A$2:$C$28,3,FALSE),""))</f>
        <v/>
      </c>
      <c r="J25" s="15" t="n"/>
      <c r="K25" s="12" t="n"/>
    </row>
    <row r="26">
      <c r="A26" s="11" t="n"/>
      <c r="B26" s="12" t="n"/>
      <c r="C26" s="12" t="n"/>
      <c r="D26" s="13" t="n"/>
      <c r="E26" s="13" t="n"/>
      <c r="F26" s="14">
        <f>IF(OR(D26="",E26=""),"",ROUND(MOD(E26-D26,1)*1440,0))</f>
        <v/>
      </c>
      <c r="G26" s="15" t="n"/>
      <c r="H26" s="14">
        <f>IF(G26="","",IFERROR(VLOOKUP(G26,Lists!$A$2:$C$28,2,FALSE),""))</f>
        <v/>
      </c>
      <c r="I26" s="14">
        <f>IF(G26="","",IFERROR(VLOOKUP(G26,Lists!$A$2:$C$28,3,FALSE),""))</f>
        <v/>
      </c>
      <c r="J26" s="15" t="n"/>
      <c r="K26" s="12" t="n"/>
    </row>
    <row r="27">
      <c r="A27" s="11" t="n"/>
      <c r="B27" s="12" t="n"/>
      <c r="C27" s="12" t="n"/>
      <c r="D27" s="13" t="n"/>
      <c r="E27" s="13" t="n"/>
      <c r="F27" s="14">
        <f>IF(OR(D27="",E27=""),"",ROUND(MOD(E27-D27,1)*1440,0))</f>
        <v/>
      </c>
      <c r="G27" s="15" t="n"/>
      <c r="H27" s="14">
        <f>IF(G27="","",IFERROR(VLOOKUP(G27,Lists!$A$2:$C$28,2,FALSE),""))</f>
        <v/>
      </c>
      <c r="I27" s="14">
        <f>IF(G27="","",IFERROR(VLOOKUP(G27,Lists!$A$2:$C$28,3,FALSE),""))</f>
        <v/>
      </c>
      <c r="J27" s="15" t="n"/>
      <c r="K27" s="12" t="n"/>
    </row>
    <row r="28">
      <c r="A28" s="11" t="n"/>
      <c r="B28" s="12" t="n"/>
      <c r="C28" s="12" t="n"/>
      <c r="D28" s="13" t="n"/>
      <c r="E28" s="13" t="n"/>
      <c r="F28" s="14">
        <f>IF(OR(D28="",E28=""),"",ROUND(MOD(E28-D28,1)*1440,0))</f>
        <v/>
      </c>
      <c r="G28" s="15" t="n"/>
      <c r="H28" s="14">
        <f>IF(G28="","",IFERROR(VLOOKUP(G28,Lists!$A$2:$C$28,2,FALSE),""))</f>
        <v/>
      </c>
      <c r="I28" s="14">
        <f>IF(G28="","",IFERROR(VLOOKUP(G28,Lists!$A$2:$C$28,3,FALSE),""))</f>
        <v/>
      </c>
      <c r="J28" s="15" t="n"/>
      <c r="K28" s="12" t="n"/>
    </row>
    <row r="29">
      <c r="A29" s="11" t="n"/>
      <c r="B29" s="12" t="n"/>
      <c r="C29" s="12" t="n"/>
      <c r="D29" s="13" t="n"/>
      <c r="E29" s="13" t="n"/>
      <c r="F29" s="14">
        <f>IF(OR(D29="",E29=""),"",ROUND(MOD(E29-D29,1)*1440,0))</f>
        <v/>
      </c>
      <c r="G29" s="15" t="n"/>
      <c r="H29" s="14">
        <f>IF(G29="","",IFERROR(VLOOKUP(G29,Lists!$A$2:$C$28,2,FALSE),""))</f>
        <v/>
      </c>
      <c r="I29" s="14">
        <f>IF(G29="","",IFERROR(VLOOKUP(G29,Lists!$A$2:$C$28,3,FALSE),""))</f>
        <v/>
      </c>
      <c r="J29" s="15" t="n"/>
      <c r="K29" s="12" t="n"/>
    </row>
    <row r="30">
      <c r="A30" s="11" t="n"/>
      <c r="B30" s="12" t="n"/>
      <c r="C30" s="12" t="n"/>
      <c r="D30" s="13" t="n"/>
      <c r="E30" s="13" t="n"/>
      <c r="F30" s="14">
        <f>IF(OR(D30="",E30=""),"",ROUND(MOD(E30-D30,1)*1440,0))</f>
        <v/>
      </c>
      <c r="G30" s="15" t="n"/>
      <c r="H30" s="14">
        <f>IF(G30="","",IFERROR(VLOOKUP(G30,Lists!$A$2:$C$28,2,FALSE),""))</f>
        <v/>
      </c>
      <c r="I30" s="14">
        <f>IF(G30="","",IFERROR(VLOOKUP(G30,Lists!$A$2:$C$28,3,FALSE),""))</f>
        <v/>
      </c>
      <c r="J30" s="15" t="n"/>
      <c r="K30" s="12" t="n"/>
    </row>
    <row r="31">
      <c r="A31" s="11" t="n"/>
      <c r="B31" s="12" t="n"/>
      <c r="C31" s="12" t="n"/>
      <c r="D31" s="13" t="n"/>
      <c r="E31" s="13" t="n"/>
      <c r="F31" s="14">
        <f>IF(OR(D31="",E31=""),"",ROUND(MOD(E31-D31,1)*1440,0))</f>
        <v/>
      </c>
      <c r="G31" s="15" t="n"/>
      <c r="H31" s="14">
        <f>IF(G31="","",IFERROR(VLOOKUP(G31,Lists!$A$2:$C$28,2,FALSE),""))</f>
        <v/>
      </c>
      <c r="I31" s="14">
        <f>IF(G31="","",IFERROR(VLOOKUP(G31,Lists!$A$2:$C$28,3,FALSE),""))</f>
        <v/>
      </c>
      <c r="J31" s="15" t="n"/>
      <c r="K31" s="12" t="n"/>
    </row>
    <row r="32">
      <c r="A32" s="11" t="n"/>
      <c r="B32" s="12" t="n"/>
      <c r="C32" s="12" t="n"/>
      <c r="D32" s="13" t="n"/>
      <c r="E32" s="13" t="n"/>
      <c r="F32" s="14">
        <f>IF(OR(D32="",E32=""),"",ROUND(MOD(E32-D32,1)*1440,0))</f>
        <v/>
      </c>
      <c r="G32" s="15" t="n"/>
      <c r="H32" s="14">
        <f>IF(G32="","",IFERROR(VLOOKUP(G32,Lists!$A$2:$C$28,2,FALSE),""))</f>
        <v/>
      </c>
      <c r="I32" s="14">
        <f>IF(G32="","",IFERROR(VLOOKUP(G32,Lists!$A$2:$C$28,3,FALSE),""))</f>
        <v/>
      </c>
      <c r="J32" s="15" t="n"/>
      <c r="K32" s="12" t="n"/>
    </row>
    <row r="33">
      <c r="A33" s="11" t="n"/>
      <c r="B33" s="12" t="n"/>
      <c r="C33" s="12" t="n"/>
      <c r="D33" s="13" t="n"/>
      <c r="E33" s="13" t="n"/>
      <c r="F33" s="14">
        <f>IF(OR(D33="",E33=""),"",ROUND(MOD(E33-D33,1)*1440,0))</f>
        <v/>
      </c>
      <c r="G33" s="15" t="n"/>
      <c r="H33" s="14">
        <f>IF(G33="","",IFERROR(VLOOKUP(G33,Lists!$A$2:$C$28,2,FALSE),""))</f>
        <v/>
      </c>
      <c r="I33" s="14">
        <f>IF(G33="","",IFERROR(VLOOKUP(G33,Lists!$A$2:$C$28,3,FALSE),""))</f>
        <v/>
      </c>
      <c r="J33" s="15" t="n"/>
      <c r="K33" s="12" t="n"/>
    </row>
    <row r="34">
      <c r="A34" s="11" t="n"/>
      <c r="B34" s="12" t="n"/>
      <c r="C34" s="12" t="n"/>
      <c r="D34" s="13" t="n"/>
      <c r="E34" s="13" t="n"/>
      <c r="F34" s="14">
        <f>IF(OR(D34="",E34=""),"",ROUND(MOD(E34-D34,1)*1440,0))</f>
        <v/>
      </c>
      <c r="G34" s="15" t="n"/>
      <c r="H34" s="14">
        <f>IF(G34="","",IFERROR(VLOOKUP(G34,Lists!$A$2:$C$28,2,FALSE),""))</f>
        <v/>
      </c>
      <c r="I34" s="14">
        <f>IF(G34="","",IFERROR(VLOOKUP(G34,Lists!$A$2:$C$28,3,FALSE),""))</f>
        <v/>
      </c>
      <c r="J34" s="15" t="n"/>
      <c r="K34" s="12" t="n"/>
    </row>
    <row r="35">
      <c r="A35" s="11" t="n"/>
      <c r="B35" s="12" t="n"/>
      <c r="C35" s="12" t="n"/>
      <c r="D35" s="13" t="n"/>
      <c r="E35" s="13" t="n"/>
      <c r="F35" s="14">
        <f>IF(OR(D35="",E35=""),"",ROUND(MOD(E35-D35,1)*1440,0))</f>
        <v/>
      </c>
      <c r="G35" s="15" t="n"/>
      <c r="H35" s="14">
        <f>IF(G35="","",IFERROR(VLOOKUP(G35,Lists!$A$2:$C$28,2,FALSE),""))</f>
        <v/>
      </c>
      <c r="I35" s="14">
        <f>IF(G35="","",IFERROR(VLOOKUP(G35,Lists!$A$2:$C$28,3,FALSE),""))</f>
        <v/>
      </c>
      <c r="J35" s="15" t="n"/>
      <c r="K35" s="12" t="n"/>
    </row>
    <row r="36">
      <c r="A36" s="11" t="n"/>
      <c r="B36" s="12" t="n"/>
      <c r="C36" s="12" t="n"/>
      <c r="D36" s="13" t="n"/>
      <c r="E36" s="13" t="n"/>
      <c r="F36" s="14">
        <f>IF(OR(D36="",E36=""),"",ROUND(MOD(E36-D36,1)*1440,0))</f>
        <v/>
      </c>
      <c r="G36" s="15" t="n"/>
      <c r="H36" s="14">
        <f>IF(G36="","",IFERROR(VLOOKUP(G36,Lists!$A$2:$C$28,2,FALSE),""))</f>
        <v/>
      </c>
      <c r="I36" s="14">
        <f>IF(G36="","",IFERROR(VLOOKUP(G36,Lists!$A$2:$C$28,3,FALSE),""))</f>
        <v/>
      </c>
      <c r="J36" s="15" t="n"/>
      <c r="K36" s="12" t="n"/>
    </row>
    <row r="37">
      <c r="A37" s="11" t="n"/>
      <c r="B37" s="12" t="n"/>
      <c r="C37" s="12" t="n"/>
      <c r="D37" s="13" t="n"/>
      <c r="E37" s="13" t="n"/>
      <c r="F37" s="14">
        <f>IF(OR(D37="",E37=""),"",ROUND(MOD(E37-D37,1)*1440,0))</f>
        <v/>
      </c>
      <c r="G37" s="15" t="n"/>
      <c r="H37" s="14">
        <f>IF(G37="","",IFERROR(VLOOKUP(G37,Lists!$A$2:$C$28,2,FALSE),""))</f>
        <v/>
      </c>
      <c r="I37" s="14">
        <f>IF(G37="","",IFERROR(VLOOKUP(G37,Lists!$A$2:$C$28,3,FALSE),""))</f>
        <v/>
      </c>
      <c r="J37" s="15" t="n"/>
      <c r="K37" s="12" t="n"/>
    </row>
    <row r="38">
      <c r="A38" s="11" t="n"/>
      <c r="B38" s="12" t="n"/>
      <c r="C38" s="12" t="n"/>
      <c r="D38" s="13" t="n"/>
      <c r="E38" s="13" t="n"/>
      <c r="F38" s="14">
        <f>IF(OR(D38="",E38=""),"",ROUND(MOD(E38-D38,1)*1440,0))</f>
        <v/>
      </c>
      <c r="G38" s="15" t="n"/>
      <c r="H38" s="14">
        <f>IF(G38="","",IFERROR(VLOOKUP(G38,Lists!$A$2:$C$28,2,FALSE),""))</f>
        <v/>
      </c>
      <c r="I38" s="14">
        <f>IF(G38="","",IFERROR(VLOOKUP(G38,Lists!$A$2:$C$28,3,FALSE),""))</f>
        <v/>
      </c>
      <c r="J38" s="15" t="n"/>
      <c r="K38" s="12" t="n"/>
    </row>
    <row r="39">
      <c r="A39" s="11" t="n"/>
      <c r="B39" s="12" t="n"/>
      <c r="C39" s="12" t="n"/>
      <c r="D39" s="13" t="n"/>
      <c r="E39" s="13" t="n"/>
      <c r="F39" s="14">
        <f>IF(OR(D39="",E39=""),"",ROUND(MOD(E39-D39,1)*1440,0))</f>
        <v/>
      </c>
      <c r="G39" s="15" t="n"/>
      <c r="H39" s="14">
        <f>IF(G39="","",IFERROR(VLOOKUP(G39,Lists!$A$2:$C$28,2,FALSE),""))</f>
        <v/>
      </c>
      <c r="I39" s="14">
        <f>IF(G39="","",IFERROR(VLOOKUP(G39,Lists!$A$2:$C$28,3,FALSE),""))</f>
        <v/>
      </c>
      <c r="J39" s="15" t="n"/>
      <c r="K39" s="12" t="n"/>
    </row>
    <row r="40">
      <c r="A40" s="11" t="n"/>
      <c r="B40" s="12" t="n"/>
      <c r="C40" s="12" t="n"/>
      <c r="D40" s="13" t="n"/>
      <c r="E40" s="13" t="n"/>
      <c r="F40" s="14">
        <f>IF(OR(D40="",E40=""),"",ROUND(MOD(E40-D40,1)*1440,0))</f>
        <v/>
      </c>
      <c r="G40" s="15" t="n"/>
      <c r="H40" s="14">
        <f>IF(G40="","",IFERROR(VLOOKUP(G40,Lists!$A$2:$C$28,2,FALSE),""))</f>
        <v/>
      </c>
      <c r="I40" s="14">
        <f>IF(G40="","",IFERROR(VLOOKUP(G40,Lists!$A$2:$C$28,3,FALSE),""))</f>
        <v/>
      </c>
      <c r="J40" s="15" t="n"/>
      <c r="K40" s="12" t="n"/>
    </row>
    <row r="41">
      <c r="A41" s="11" t="n"/>
      <c r="B41" s="12" t="n"/>
      <c r="C41" s="12" t="n"/>
      <c r="D41" s="13" t="n"/>
      <c r="E41" s="13" t="n"/>
      <c r="F41" s="14">
        <f>IF(OR(D41="",E41=""),"",ROUND(MOD(E41-D41,1)*1440,0))</f>
        <v/>
      </c>
      <c r="G41" s="15" t="n"/>
      <c r="H41" s="14">
        <f>IF(G41="","",IFERROR(VLOOKUP(G41,Lists!$A$2:$C$28,2,FALSE),""))</f>
        <v/>
      </c>
      <c r="I41" s="14">
        <f>IF(G41="","",IFERROR(VLOOKUP(G41,Lists!$A$2:$C$28,3,FALSE),""))</f>
        <v/>
      </c>
      <c r="J41" s="15" t="n"/>
      <c r="K41" s="12" t="n"/>
    </row>
    <row r="42">
      <c r="A42" s="11" t="n"/>
      <c r="B42" s="12" t="n"/>
      <c r="C42" s="12" t="n"/>
      <c r="D42" s="13" t="n"/>
      <c r="E42" s="13" t="n"/>
      <c r="F42" s="14">
        <f>IF(OR(D42="",E42=""),"",ROUND(MOD(E42-D42,1)*1440,0))</f>
        <v/>
      </c>
      <c r="G42" s="15" t="n"/>
      <c r="H42" s="14">
        <f>IF(G42="","",IFERROR(VLOOKUP(G42,Lists!$A$2:$C$28,2,FALSE),""))</f>
        <v/>
      </c>
      <c r="I42" s="14">
        <f>IF(G42="","",IFERROR(VLOOKUP(G42,Lists!$A$2:$C$28,3,FALSE),""))</f>
        <v/>
      </c>
      <c r="J42" s="15" t="n"/>
      <c r="K42" s="12" t="n"/>
    </row>
    <row r="43">
      <c r="A43" s="11" t="n"/>
      <c r="B43" s="12" t="n"/>
      <c r="C43" s="12" t="n"/>
      <c r="D43" s="13" t="n"/>
      <c r="E43" s="13" t="n"/>
      <c r="F43" s="14">
        <f>IF(OR(D43="",E43=""),"",ROUND(MOD(E43-D43,1)*1440,0))</f>
        <v/>
      </c>
      <c r="G43" s="15" t="n"/>
      <c r="H43" s="14">
        <f>IF(G43="","",IFERROR(VLOOKUP(G43,Lists!$A$2:$C$28,2,FALSE),""))</f>
        <v/>
      </c>
      <c r="I43" s="14">
        <f>IF(G43="","",IFERROR(VLOOKUP(G43,Lists!$A$2:$C$28,3,FALSE),""))</f>
        <v/>
      </c>
      <c r="J43" s="15" t="n"/>
      <c r="K43" s="12" t="n"/>
    </row>
    <row r="44">
      <c r="A44" s="11" t="n"/>
      <c r="B44" s="12" t="n"/>
      <c r="C44" s="12" t="n"/>
      <c r="D44" s="13" t="n"/>
      <c r="E44" s="13" t="n"/>
      <c r="F44" s="14">
        <f>IF(OR(D44="",E44=""),"",ROUND(MOD(E44-D44,1)*1440,0))</f>
        <v/>
      </c>
      <c r="G44" s="15" t="n"/>
      <c r="H44" s="14">
        <f>IF(G44="","",IFERROR(VLOOKUP(G44,Lists!$A$2:$C$28,2,FALSE),""))</f>
        <v/>
      </c>
      <c r="I44" s="14">
        <f>IF(G44="","",IFERROR(VLOOKUP(G44,Lists!$A$2:$C$28,3,FALSE),""))</f>
        <v/>
      </c>
      <c r="J44" s="15" t="n"/>
      <c r="K44" s="12" t="n"/>
    </row>
    <row r="45">
      <c r="A45" s="11" t="n"/>
      <c r="B45" s="12" t="n"/>
      <c r="C45" s="12" t="n"/>
      <c r="D45" s="13" t="n"/>
      <c r="E45" s="13" t="n"/>
      <c r="F45" s="14">
        <f>IF(OR(D45="",E45=""),"",ROUND(MOD(E45-D45,1)*1440,0))</f>
        <v/>
      </c>
      <c r="G45" s="15" t="n"/>
      <c r="H45" s="14">
        <f>IF(G45="","",IFERROR(VLOOKUP(G45,Lists!$A$2:$C$28,2,FALSE),""))</f>
        <v/>
      </c>
      <c r="I45" s="14">
        <f>IF(G45="","",IFERROR(VLOOKUP(G45,Lists!$A$2:$C$28,3,FALSE),""))</f>
        <v/>
      </c>
      <c r="J45" s="15" t="n"/>
      <c r="K45" s="12" t="n"/>
    </row>
    <row r="46">
      <c r="A46" s="11" t="n"/>
      <c r="B46" s="12" t="n"/>
      <c r="C46" s="12" t="n"/>
      <c r="D46" s="13" t="n"/>
      <c r="E46" s="13" t="n"/>
      <c r="F46" s="14">
        <f>IF(OR(D46="",E46=""),"",ROUND(MOD(E46-D46,1)*1440,0))</f>
        <v/>
      </c>
      <c r="G46" s="15" t="n"/>
      <c r="H46" s="14">
        <f>IF(G46="","",IFERROR(VLOOKUP(G46,Lists!$A$2:$C$28,2,FALSE),""))</f>
        <v/>
      </c>
      <c r="I46" s="14">
        <f>IF(G46="","",IFERROR(VLOOKUP(G46,Lists!$A$2:$C$28,3,FALSE),""))</f>
        <v/>
      </c>
      <c r="J46" s="15" t="n"/>
      <c r="K46" s="12" t="n"/>
    </row>
    <row r="47">
      <c r="A47" s="11" t="n"/>
      <c r="B47" s="12" t="n"/>
      <c r="C47" s="12" t="n"/>
      <c r="D47" s="13" t="n"/>
      <c r="E47" s="13" t="n"/>
      <c r="F47" s="14">
        <f>IF(OR(D47="",E47=""),"",ROUND(MOD(E47-D47,1)*1440,0))</f>
        <v/>
      </c>
      <c r="G47" s="15" t="n"/>
      <c r="H47" s="14">
        <f>IF(G47="","",IFERROR(VLOOKUP(G47,Lists!$A$2:$C$28,2,FALSE),""))</f>
        <v/>
      </c>
      <c r="I47" s="14">
        <f>IF(G47="","",IFERROR(VLOOKUP(G47,Lists!$A$2:$C$28,3,FALSE),""))</f>
        <v/>
      </c>
      <c r="J47" s="15" t="n"/>
      <c r="K47" s="12" t="n"/>
    </row>
    <row r="48">
      <c r="A48" s="11" t="n"/>
      <c r="B48" s="12" t="n"/>
      <c r="C48" s="12" t="n"/>
      <c r="D48" s="13" t="n"/>
      <c r="E48" s="13" t="n"/>
      <c r="F48" s="14">
        <f>IF(OR(D48="",E48=""),"",ROUND(MOD(E48-D48,1)*1440,0))</f>
        <v/>
      </c>
      <c r="G48" s="15" t="n"/>
      <c r="H48" s="14">
        <f>IF(G48="","",IFERROR(VLOOKUP(G48,Lists!$A$2:$C$28,2,FALSE),""))</f>
        <v/>
      </c>
      <c r="I48" s="14">
        <f>IF(G48="","",IFERROR(VLOOKUP(G48,Lists!$A$2:$C$28,3,FALSE),""))</f>
        <v/>
      </c>
      <c r="J48" s="15" t="n"/>
      <c r="K48" s="12" t="n"/>
    </row>
    <row r="49">
      <c r="A49" s="11" t="n"/>
      <c r="B49" s="12" t="n"/>
      <c r="C49" s="12" t="n"/>
      <c r="D49" s="13" t="n"/>
      <c r="E49" s="13" t="n"/>
      <c r="F49" s="14">
        <f>IF(OR(D49="",E49=""),"",ROUND(MOD(E49-D49,1)*1440,0))</f>
        <v/>
      </c>
      <c r="G49" s="15" t="n"/>
      <c r="H49" s="14">
        <f>IF(G49="","",IFERROR(VLOOKUP(G49,Lists!$A$2:$C$28,2,FALSE),""))</f>
        <v/>
      </c>
      <c r="I49" s="14">
        <f>IF(G49="","",IFERROR(VLOOKUP(G49,Lists!$A$2:$C$28,3,FALSE),""))</f>
        <v/>
      </c>
      <c r="J49" s="15" t="n"/>
      <c r="K49" s="12" t="n"/>
    </row>
    <row r="50">
      <c r="A50" s="11" t="n"/>
      <c r="B50" s="12" t="n"/>
      <c r="C50" s="12" t="n"/>
      <c r="D50" s="13" t="n"/>
      <c r="E50" s="13" t="n"/>
      <c r="F50" s="14">
        <f>IF(OR(D50="",E50=""),"",ROUND(MOD(E50-D50,1)*1440,0))</f>
        <v/>
      </c>
      <c r="G50" s="15" t="n"/>
      <c r="H50" s="14">
        <f>IF(G50="","",IFERROR(VLOOKUP(G50,Lists!$A$2:$C$28,2,FALSE),""))</f>
        <v/>
      </c>
      <c r="I50" s="14">
        <f>IF(G50="","",IFERROR(VLOOKUP(G50,Lists!$A$2:$C$28,3,FALSE),""))</f>
        <v/>
      </c>
      <c r="J50" s="15" t="n"/>
      <c r="K50" s="12" t="n"/>
    </row>
    <row r="51">
      <c r="A51" s="11" t="n"/>
      <c r="B51" s="12" t="n"/>
      <c r="C51" s="12" t="n"/>
      <c r="D51" s="13" t="n"/>
      <c r="E51" s="13" t="n"/>
      <c r="F51" s="14">
        <f>IF(OR(D51="",E51=""),"",ROUND(MOD(E51-D51,1)*1440,0))</f>
        <v/>
      </c>
      <c r="G51" s="15" t="n"/>
      <c r="H51" s="14">
        <f>IF(G51="","",IFERROR(VLOOKUP(G51,Lists!$A$2:$C$28,2,FALSE),""))</f>
        <v/>
      </c>
      <c r="I51" s="14">
        <f>IF(G51="","",IFERROR(VLOOKUP(G51,Lists!$A$2:$C$28,3,FALSE),""))</f>
        <v/>
      </c>
      <c r="J51" s="15" t="n"/>
      <c r="K51" s="12" t="n"/>
    </row>
    <row r="52">
      <c r="A52" s="11" t="n"/>
      <c r="B52" s="12" t="n"/>
      <c r="C52" s="12" t="n"/>
      <c r="D52" s="13" t="n"/>
      <c r="E52" s="13" t="n"/>
      <c r="F52" s="14">
        <f>IF(OR(D52="",E52=""),"",ROUND(MOD(E52-D52,1)*1440,0))</f>
        <v/>
      </c>
      <c r="G52" s="15" t="n"/>
      <c r="H52" s="14">
        <f>IF(G52="","",IFERROR(VLOOKUP(G52,Lists!$A$2:$C$28,2,FALSE),""))</f>
        <v/>
      </c>
      <c r="I52" s="14">
        <f>IF(G52="","",IFERROR(VLOOKUP(G52,Lists!$A$2:$C$28,3,FALSE),""))</f>
        <v/>
      </c>
      <c r="J52" s="15" t="n"/>
      <c r="K52" s="12" t="n"/>
    </row>
    <row r="53">
      <c r="A53" s="11" t="n"/>
      <c r="B53" s="12" t="n"/>
      <c r="C53" s="12" t="n"/>
      <c r="D53" s="13" t="n"/>
      <c r="E53" s="13" t="n"/>
      <c r="F53" s="14">
        <f>IF(OR(D53="",E53=""),"",ROUND(MOD(E53-D53,1)*1440,0))</f>
        <v/>
      </c>
      <c r="G53" s="15" t="n"/>
      <c r="H53" s="14">
        <f>IF(G53="","",IFERROR(VLOOKUP(G53,Lists!$A$2:$C$28,2,FALSE),""))</f>
        <v/>
      </c>
      <c r="I53" s="14">
        <f>IF(G53="","",IFERROR(VLOOKUP(G53,Lists!$A$2:$C$28,3,FALSE),""))</f>
        <v/>
      </c>
      <c r="J53" s="15" t="n"/>
      <c r="K53" s="12" t="n"/>
    </row>
    <row r="54">
      <c r="A54" s="11" t="n"/>
      <c r="B54" s="12" t="n"/>
      <c r="C54" s="12" t="n"/>
      <c r="D54" s="13" t="n"/>
      <c r="E54" s="13" t="n"/>
      <c r="F54" s="14">
        <f>IF(OR(D54="",E54=""),"",ROUND(MOD(E54-D54,1)*1440,0))</f>
        <v/>
      </c>
      <c r="G54" s="15" t="n"/>
      <c r="H54" s="14">
        <f>IF(G54="","",IFERROR(VLOOKUP(G54,Lists!$A$2:$C$28,2,FALSE),""))</f>
        <v/>
      </c>
      <c r="I54" s="14">
        <f>IF(G54="","",IFERROR(VLOOKUP(G54,Lists!$A$2:$C$28,3,FALSE),""))</f>
        <v/>
      </c>
      <c r="J54" s="15" t="n"/>
      <c r="K54" s="12" t="n"/>
    </row>
    <row r="55">
      <c r="A55" s="11" t="n"/>
      <c r="B55" s="12" t="n"/>
      <c r="C55" s="12" t="n"/>
      <c r="D55" s="13" t="n"/>
      <c r="E55" s="13" t="n"/>
      <c r="F55" s="14">
        <f>IF(OR(D55="",E55=""),"",ROUND(MOD(E55-D55,1)*1440,0))</f>
        <v/>
      </c>
      <c r="G55" s="15" t="n"/>
      <c r="H55" s="14">
        <f>IF(G55="","",IFERROR(VLOOKUP(G55,Lists!$A$2:$C$28,2,FALSE),""))</f>
        <v/>
      </c>
      <c r="I55" s="14">
        <f>IF(G55="","",IFERROR(VLOOKUP(G55,Lists!$A$2:$C$28,3,FALSE),""))</f>
        <v/>
      </c>
      <c r="J55" s="15" t="n"/>
      <c r="K55" s="12" t="n"/>
    </row>
    <row r="56">
      <c r="A56" s="11" t="n"/>
      <c r="B56" s="12" t="n"/>
      <c r="C56" s="12" t="n"/>
      <c r="D56" s="13" t="n"/>
      <c r="E56" s="13" t="n"/>
      <c r="F56" s="14">
        <f>IF(OR(D56="",E56=""),"",ROUND(MOD(E56-D56,1)*1440,0))</f>
        <v/>
      </c>
      <c r="G56" s="15" t="n"/>
      <c r="H56" s="14">
        <f>IF(G56="","",IFERROR(VLOOKUP(G56,Lists!$A$2:$C$28,2,FALSE),""))</f>
        <v/>
      </c>
      <c r="I56" s="14">
        <f>IF(G56="","",IFERROR(VLOOKUP(G56,Lists!$A$2:$C$28,3,FALSE),""))</f>
        <v/>
      </c>
      <c r="J56" s="15" t="n"/>
      <c r="K56" s="12" t="n"/>
    </row>
    <row r="57">
      <c r="A57" s="11" t="n"/>
      <c r="B57" s="12" t="n"/>
      <c r="C57" s="12" t="n"/>
      <c r="D57" s="13" t="n"/>
      <c r="E57" s="13" t="n"/>
      <c r="F57" s="14">
        <f>IF(OR(D57="",E57=""),"",ROUND(MOD(E57-D57,1)*1440,0))</f>
        <v/>
      </c>
      <c r="G57" s="15" t="n"/>
      <c r="H57" s="14">
        <f>IF(G57="","",IFERROR(VLOOKUP(G57,Lists!$A$2:$C$28,2,FALSE),""))</f>
        <v/>
      </c>
      <c r="I57" s="14">
        <f>IF(G57="","",IFERROR(VLOOKUP(G57,Lists!$A$2:$C$28,3,FALSE),""))</f>
        <v/>
      </c>
      <c r="J57" s="15" t="n"/>
      <c r="K57" s="12" t="n"/>
    </row>
    <row r="58">
      <c r="A58" s="11" t="n"/>
      <c r="B58" s="12" t="n"/>
      <c r="C58" s="12" t="n"/>
      <c r="D58" s="13" t="n"/>
      <c r="E58" s="13" t="n"/>
      <c r="F58" s="14">
        <f>IF(OR(D58="",E58=""),"",ROUND(MOD(E58-D58,1)*1440,0))</f>
        <v/>
      </c>
      <c r="G58" s="15" t="n"/>
      <c r="H58" s="14">
        <f>IF(G58="","",IFERROR(VLOOKUP(G58,Lists!$A$2:$C$28,2,FALSE),""))</f>
        <v/>
      </c>
      <c r="I58" s="14">
        <f>IF(G58="","",IFERROR(VLOOKUP(G58,Lists!$A$2:$C$28,3,FALSE),""))</f>
        <v/>
      </c>
      <c r="J58" s="15" t="n"/>
      <c r="K58" s="12" t="n"/>
    </row>
    <row r="59">
      <c r="A59" s="11" t="n"/>
      <c r="B59" s="12" t="n"/>
      <c r="C59" s="12" t="n"/>
      <c r="D59" s="13" t="n"/>
      <c r="E59" s="13" t="n"/>
      <c r="F59" s="14">
        <f>IF(OR(D59="",E59=""),"",ROUND(MOD(E59-D59,1)*1440,0))</f>
        <v/>
      </c>
      <c r="G59" s="15" t="n"/>
      <c r="H59" s="14">
        <f>IF(G59="","",IFERROR(VLOOKUP(G59,Lists!$A$2:$C$28,2,FALSE),""))</f>
        <v/>
      </c>
      <c r="I59" s="14">
        <f>IF(G59="","",IFERROR(VLOOKUP(G59,Lists!$A$2:$C$28,3,FALSE),""))</f>
        <v/>
      </c>
      <c r="J59" s="15" t="n"/>
      <c r="K59" s="12" t="n"/>
    </row>
    <row r="60">
      <c r="A60" s="11" t="n"/>
      <c r="B60" s="12" t="n"/>
      <c r="C60" s="12" t="n"/>
      <c r="D60" s="13" t="n"/>
      <c r="E60" s="13" t="n"/>
      <c r="F60" s="14">
        <f>IF(OR(D60="",E60=""),"",ROUND(MOD(E60-D60,1)*1440,0))</f>
        <v/>
      </c>
      <c r="G60" s="15" t="n"/>
      <c r="H60" s="14">
        <f>IF(G60="","",IFERROR(VLOOKUP(G60,Lists!$A$2:$C$28,2,FALSE),""))</f>
        <v/>
      </c>
      <c r="I60" s="14">
        <f>IF(G60="","",IFERROR(VLOOKUP(G60,Lists!$A$2:$C$28,3,FALSE),""))</f>
        <v/>
      </c>
      <c r="J60" s="15" t="n"/>
      <c r="K60" s="12" t="n"/>
    </row>
    <row r="61">
      <c r="A61" s="11" t="n"/>
      <c r="B61" s="12" t="n"/>
      <c r="C61" s="12" t="n"/>
      <c r="D61" s="13" t="n"/>
      <c r="E61" s="13" t="n"/>
      <c r="F61" s="14">
        <f>IF(OR(D61="",E61=""),"",ROUND(MOD(E61-D61,1)*1440,0))</f>
        <v/>
      </c>
      <c r="G61" s="15" t="n"/>
      <c r="H61" s="14">
        <f>IF(G61="","",IFERROR(VLOOKUP(G61,Lists!$A$2:$C$28,2,FALSE),""))</f>
        <v/>
      </c>
      <c r="I61" s="14">
        <f>IF(G61="","",IFERROR(VLOOKUP(G61,Lists!$A$2:$C$28,3,FALSE),""))</f>
        <v/>
      </c>
      <c r="J61" s="15" t="n"/>
      <c r="K61" s="12" t="n"/>
    </row>
    <row r="62">
      <c r="A62" s="11" t="n"/>
      <c r="B62" s="12" t="n"/>
      <c r="C62" s="12" t="n"/>
      <c r="D62" s="13" t="n"/>
      <c r="E62" s="13" t="n"/>
      <c r="F62" s="14">
        <f>IF(OR(D62="",E62=""),"",ROUND(MOD(E62-D62,1)*1440,0))</f>
        <v/>
      </c>
      <c r="G62" s="15" t="n"/>
      <c r="H62" s="14">
        <f>IF(G62="","",IFERROR(VLOOKUP(G62,Lists!$A$2:$C$28,2,FALSE),""))</f>
        <v/>
      </c>
      <c r="I62" s="14">
        <f>IF(G62="","",IFERROR(VLOOKUP(G62,Lists!$A$2:$C$28,3,FALSE),""))</f>
        <v/>
      </c>
      <c r="J62" s="15" t="n"/>
      <c r="K62" s="12" t="n"/>
    </row>
    <row r="63">
      <c r="A63" s="11" t="n"/>
      <c r="B63" s="12" t="n"/>
      <c r="C63" s="12" t="n"/>
      <c r="D63" s="13" t="n"/>
      <c r="E63" s="13" t="n"/>
      <c r="F63" s="14">
        <f>IF(OR(D63="",E63=""),"",ROUND(MOD(E63-D63,1)*1440,0))</f>
        <v/>
      </c>
      <c r="G63" s="15" t="n"/>
      <c r="H63" s="14">
        <f>IF(G63="","",IFERROR(VLOOKUP(G63,Lists!$A$2:$C$28,2,FALSE),""))</f>
        <v/>
      </c>
      <c r="I63" s="14">
        <f>IF(G63="","",IFERROR(VLOOKUP(G63,Lists!$A$2:$C$28,3,FALSE),""))</f>
        <v/>
      </c>
      <c r="J63" s="15" t="n"/>
      <c r="K63" s="12" t="n"/>
    </row>
    <row r="64">
      <c r="A64" s="11" t="n"/>
      <c r="B64" s="12" t="n"/>
      <c r="C64" s="12" t="n"/>
      <c r="D64" s="13" t="n"/>
      <c r="E64" s="13" t="n"/>
      <c r="F64" s="14">
        <f>IF(OR(D64="",E64=""),"",ROUND(MOD(E64-D64,1)*1440,0))</f>
        <v/>
      </c>
      <c r="G64" s="15" t="n"/>
      <c r="H64" s="14">
        <f>IF(G64="","",IFERROR(VLOOKUP(G64,Lists!$A$2:$C$28,2,FALSE),""))</f>
        <v/>
      </c>
      <c r="I64" s="14">
        <f>IF(G64="","",IFERROR(VLOOKUP(G64,Lists!$A$2:$C$28,3,FALSE),""))</f>
        <v/>
      </c>
      <c r="J64" s="15" t="n"/>
      <c r="K64" s="12" t="n"/>
    </row>
    <row r="65">
      <c r="A65" s="11" t="n"/>
      <c r="B65" s="12" t="n"/>
      <c r="C65" s="12" t="n"/>
      <c r="D65" s="13" t="n"/>
      <c r="E65" s="13" t="n"/>
      <c r="F65" s="14">
        <f>IF(OR(D65="",E65=""),"",ROUND(MOD(E65-D65,1)*1440,0))</f>
        <v/>
      </c>
      <c r="G65" s="15" t="n"/>
      <c r="H65" s="14">
        <f>IF(G65="","",IFERROR(VLOOKUP(G65,Lists!$A$2:$C$28,2,FALSE),""))</f>
        <v/>
      </c>
      <c r="I65" s="14">
        <f>IF(G65="","",IFERROR(VLOOKUP(G65,Lists!$A$2:$C$28,3,FALSE),""))</f>
        <v/>
      </c>
      <c r="J65" s="15" t="n"/>
      <c r="K65" s="12" t="n"/>
    </row>
    <row r="66">
      <c r="A66" s="11" t="n"/>
      <c r="B66" s="12" t="n"/>
      <c r="C66" s="12" t="n"/>
      <c r="D66" s="13" t="n"/>
      <c r="E66" s="13" t="n"/>
      <c r="F66" s="14">
        <f>IF(OR(D66="",E66=""),"",ROUND(MOD(E66-D66,1)*1440,0))</f>
        <v/>
      </c>
      <c r="G66" s="15" t="n"/>
      <c r="H66" s="14">
        <f>IF(G66="","",IFERROR(VLOOKUP(G66,Lists!$A$2:$C$28,2,FALSE),""))</f>
        <v/>
      </c>
      <c r="I66" s="14">
        <f>IF(G66="","",IFERROR(VLOOKUP(G66,Lists!$A$2:$C$28,3,FALSE),""))</f>
        <v/>
      </c>
      <c r="J66" s="15" t="n"/>
      <c r="K66" s="12" t="n"/>
    </row>
    <row r="67">
      <c r="A67" s="11" t="n"/>
      <c r="B67" s="12" t="n"/>
      <c r="C67" s="12" t="n"/>
      <c r="D67" s="13" t="n"/>
      <c r="E67" s="13" t="n"/>
      <c r="F67" s="14">
        <f>IF(OR(D67="",E67=""),"",ROUND(MOD(E67-D67,1)*1440,0))</f>
        <v/>
      </c>
      <c r="G67" s="15" t="n"/>
      <c r="H67" s="14">
        <f>IF(G67="","",IFERROR(VLOOKUP(G67,Lists!$A$2:$C$28,2,FALSE),""))</f>
        <v/>
      </c>
      <c r="I67" s="14">
        <f>IF(G67="","",IFERROR(VLOOKUP(G67,Lists!$A$2:$C$28,3,FALSE),""))</f>
        <v/>
      </c>
      <c r="J67" s="15" t="n"/>
      <c r="K67" s="12" t="n"/>
    </row>
    <row r="68">
      <c r="A68" s="11" t="n"/>
      <c r="B68" s="12" t="n"/>
      <c r="C68" s="12" t="n"/>
      <c r="D68" s="13" t="n"/>
      <c r="E68" s="13" t="n"/>
      <c r="F68" s="14">
        <f>IF(OR(D68="",E68=""),"",ROUND(MOD(E68-D68,1)*1440,0))</f>
        <v/>
      </c>
      <c r="G68" s="15" t="n"/>
      <c r="H68" s="14">
        <f>IF(G68="","",IFERROR(VLOOKUP(G68,Lists!$A$2:$C$28,2,FALSE),""))</f>
        <v/>
      </c>
      <c r="I68" s="14">
        <f>IF(G68="","",IFERROR(VLOOKUP(G68,Lists!$A$2:$C$28,3,FALSE),""))</f>
        <v/>
      </c>
      <c r="J68" s="15" t="n"/>
      <c r="K68" s="12" t="n"/>
    </row>
    <row r="69">
      <c r="A69" s="11" t="n"/>
      <c r="B69" s="12" t="n"/>
      <c r="C69" s="12" t="n"/>
      <c r="D69" s="13" t="n"/>
      <c r="E69" s="13" t="n"/>
      <c r="F69" s="14">
        <f>IF(OR(D69="",E69=""),"",ROUND(MOD(E69-D69,1)*1440,0))</f>
        <v/>
      </c>
      <c r="G69" s="15" t="n"/>
      <c r="H69" s="14">
        <f>IF(G69="","",IFERROR(VLOOKUP(G69,Lists!$A$2:$C$28,2,FALSE),""))</f>
        <v/>
      </c>
      <c r="I69" s="14">
        <f>IF(G69="","",IFERROR(VLOOKUP(G69,Lists!$A$2:$C$28,3,FALSE),""))</f>
        <v/>
      </c>
      <c r="J69" s="15" t="n"/>
      <c r="K69" s="12" t="n"/>
    </row>
    <row r="70">
      <c r="A70" s="11" t="n"/>
      <c r="B70" s="12" t="n"/>
      <c r="C70" s="12" t="n"/>
      <c r="D70" s="13" t="n"/>
      <c r="E70" s="13" t="n"/>
      <c r="F70" s="14">
        <f>IF(OR(D70="",E70=""),"",ROUND(MOD(E70-D70,1)*1440,0))</f>
        <v/>
      </c>
      <c r="G70" s="15" t="n"/>
      <c r="H70" s="14">
        <f>IF(G70="","",IFERROR(VLOOKUP(G70,Lists!$A$2:$C$28,2,FALSE),""))</f>
        <v/>
      </c>
      <c r="I70" s="14">
        <f>IF(G70="","",IFERROR(VLOOKUP(G70,Lists!$A$2:$C$28,3,FALSE),""))</f>
        <v/>
      </c>
      <c r="J70" s="15" t="n"/>
      <c r="K70" s="12" t="n"/>
    </row>
    <row r="71">
      <c r="A71" s="11" t="n"/>
      <c r="B71" s="12" t="n"/>
      <c r="C71" s="12" t="n"/>
      <c r="D71" s="13" t="n"/>
      <c r="E71" s="13" t="n"/>
      <c r="F71" s="14">
        <f>IF(OR(D71="",E71=""),"",ROUND(MOD(E71-D71,1)*1440,0))</f>
        <v/>
      </c>
      <c r="G71" s="15" t="n"/>
      <c r="H71" s="14">
        <f>IF(G71="","",IFERROR(VLOOKUP(G71,Lists!$A$2:$C$28,2,FALSE),""))</f>
        <v/>
      </c>
      <c r="I71" s="14">
        <f>IF(G71="","",IFERROR(VLOOKUP(G71,Lists!$A$2:$C$28,3,FALSE),""))</f>
        <v/>
      </c>
      <c r="J71" s="15" t="n"/>
      <c r="K71" s="12" t="n"/>
    </row>
    <row r="72">
      <c r="A72" s="11" t="n"/>
      <c r="B72" s="12" t="n"/>
      <c r="C72" s="12" t="n"/>
      <c r="D72" s="13" t="n"/>
      <c r="E72" s="13" t="n"/>
      <c r="F72" s="14">
        <f>IF(OR(D72="",E72=""),"",ROUND(MOD(E72-D72,1)*1440,0))</f>
        <v/>
      </c>
      <c r="G72" s="15" t="n"/>
      <c r="H72" s="14">
        <f>IF(G72="","",IFERROR(VLOOKUP(G72,Lists!$A$2:$C$28,2,FALSE),""))</f>
        <v/>
      </c>
      <c r="I72" s="14">
        <f>IF(G72="","",IFERROR(VLOOKUP(G72,Lists!$A$2:$C$28,3,FALSE),""))</f>
        <v/>
      </c>
      <c r="J72" s="15" t="n"/>
      <c r="K72" s="12" t="n"/>
    </row>
    <row r="73">
      <c r="A73" s="11" t="n"/>
      <c r="B73" s="12" t="n"/>
      <c r="C73" s="12" t="n"/>
      <c r="D73" s="13" t="n"/>
      <c r="E73" s="13" t="n"/>
      <c r="F73" s="14">
        <f>IF(OR(D73="",E73=""),"",ROUND(MOD(E73-D73,1)*1440,0))</f>
        <v/>
      </c>
      <c r="G73" s="15" t="n"/>
      <c r="H73" s="14">
        <f>IF(G73="","",IFERROR(VLOOKUP(G73,Lists!$A$2:$C$28,2,FALSE),""))</f>
        <v/>
      </c>
      <c r="I73" s="14">
        <f>IF(G73="","",IFERROR(VLOOKUP(G73,Lists!$A$2:$C$28,3,FALSE),""))</f>
        <v/>
      </c>
      <c r="J73" s="15" t="n"/>
      <c r="K73" s="12" t="n"/>
    </row>
    <row r="74">
      <c r="A74" s="11" t="n"/>
      <c r="B74" s="12" t="n"/>
      <c r="C74" s="12" t="n"/>
      <c r="D74" s="13" t="n"/>
      <c r="E74" s="13" t="n"/>
      <c r="F74" s="14">
        <f>IF(OR(D74="",E74=""),"",ROUND(MOD(E74-D74,1)*1440,0))</f>
        <v/>
      </c>
      <c r="G74" s="15" t="n"/>
      <c r="H74" s="14">
        <f>IF(G74="","",IFERROR(VLOOKUP(G74,Lists!$A$2:$C$28,2,FALSE),""))</f>
        <v/>
      </c>
      <c r="I74" s="14">
        <f>IF(G74="","",IFERROR(VLOOKUP(G74,Lists!$A$2:$C$28,3,FALSE),""))</f>
        <v/>
      </c>
      <c r="J74" s="15" t="n"/>
      <c r="K74" s="12" t="n"/>
    </row>
    <row r="75">
      <c r="A75" s="11" t="n"/>
      <c r="B75" s="12" t="n"/>
      <c r="C75" s="12" t="n"/>
      <c r="D75" s="13" t="n"/>
      <c r="E75" s="13" t="n"/>
      <c r="F75" s="14">
        <f>IF(OR(D75="",E75=""),"",ROUND(MOD(E75-D75,1)*1440,0))</f>
        <v/>
      </c>
      <c r="G75" s="15" t="n"/>
      <c r="H75" s="14">
        <f>IF(G75="","",IFERROR(VLOOKUP(G75,Lists!$A$2:$C$28,2,FALSE),""))</f>
        <v/>
      </c>
      <c r="I75" s="14">
        <f>IF(G75="","",IFERROR(VLOOKUP(G75,Lists!$A$2:$C$28,3,FALSE),""))</f>
        <v/>
      </c>
      <c r="J75" s="15" t="n"/>
      <c r="K75" s="12" t="n"/>
    </row>
    <row r="76">
      <c r="A76" s="11" t="n"/>
      <c r="B76" s="12" t="n"/>
      <c r="C76" s="12" t="n"/>
      <c r="D76" s="13" t="n"/>
      <c r="E76" s="13" t="n"/>
      <c r="F76" s="14">
        <f>IF(OR(D76="",E76=""),"",ROUND(MOD(E76-D76,1)*1440,0))</f>
        <v/>
      </c>
      <c r="G76" s="15" t="n"/>
      <c r="H76" s="14">
        <f>IF(G76="","",IFERROR(VLOOKUP(G76,Lists!$A$2:$C$28,2,FALSE),""))</f>
        <v/>
      </c>
      <c r="I76" s="14">
        <f>IF(G76="","",IFERROR(VLOOKUP(G76,Lists!$A$2:$C$28,3,FALSE),""))</f>
        <v/>
      </c>
      <c r="J76" s="15" t="n"/>
      <c r="K76" s="12" t="n"/>
    </row>
    <row r="77">
      <c r="A77" s="11" t="n"/>
      <c r="B77" s="12" t="n"/>
      <c r="C77" s="12" t="n"/>
      <c r="D77" s="13" t="n"/>
      <c r="E77" s="13" t="n"/>
      <c r="F77" s="14">
        <f>IF(OR(D77="",E77=""),"",ROUND(MOD(E77-D77,1)*1440,0))</f>
        <v/>
      </c>
      <c r="G77" s="15" t="n"/>
      <c r="H77" s="14">
        <f>IF(G77="","",IFERROR(VLOOKUP(G77,Lists!$A$2:$C$28,2,FALSE),""))</f>
        <v/>
      </c>
      <c r="I77" s="14">
        <f>IF(G77="","",IFERROR(VLOOKUP(G77,Lists!$A$2:$C$28,3,FALSE),""))</f>
        <v/>
      </c>
      <c r="J77" s="15" t="n"/>
      <c r="K77" s="12" t="n"/>
    </row>
    <row r="78">
      <c r="A78" s="11" t="n"/>
      <c r="B78" s="12" t="n"/>
      <c r="C78" s="12" t="n"/>
      <c r="D78" s="13" t="n"/>
      <c r="E78" s="13" t="n"/>
      <c r="F78" s="14">
        <f>IF(OR(D78="",E78=""),"",ROUND(MOD(E78-D78,1)*1440,0))</f>
        <v/>
      </c>
      <c r="G78" s="15" t="n"/>
      <c r="H78" s="14">
        <f>IF(G78="","",IFERROR(VLOOKUP(G78,Lists!$A$2:$C$28,2,FALSE),""))</f>
        <v/>
      </c>
      <c r="I78" s="14">
        <f>IF(G78="","",IFERROR(VLOOKUP(G78,Lists!$A$2:$C$28,3,FALSE),""))</f>
        <v/>
      </c>
      <c r="J78" s="15" t="n"/>
      <c r="K78" s="12" t="n"/>
    </row>
    <row r="79">
      <c r="A79" s="11" t="n"/>
      <c r="B79" s="12" t="n"/>
      <c r="C79" s="12" t="n"/>
      <c r="D79" s="13" t="n"/>
      <c r="E79" s="13" t="n"/>
      <c r="F79" s="14">
        <f>IF(OR(D79="",E79=""),"",ROUND(MOD(E79-D79,1)*1440,0))</f>
        <v/>
      </c>
      <c r="G79" s="15" t="n"/>
      <c r="H79" s="14">
        <f>IF(G79="","",IFERROR(VLOOKUP(G79,Lists!$A$2:$C$28,2,FALSE),""))</f>
        <v/>
      </c>
      <c r="I79" s="14">
        <f>IF(G79="","",IFERROR(VLOOKUP(G79,Lists!$A$2:$C$28,3,FALSE),""))</f>
        <v/>
      </c>
      <c r="J79" s="15" t="n"/>
      <c r="K79" s="12" t="n"/>
    </row>
    <row r="80">
      <c r="A80" s="11" t="n"/>
      <c r="B80" s="12" t="n"/>
      <c r="C80" s="12" t="n"/>
      <c r="D80" s="13" t="n"/>
      <c r="E80" s="13" t="n"/>
      <c r="F80" s="14">
        <f>IF(OR(D80="",E80=""),"",ROUND(MOD(E80-D80,1)*1440,0))</f>
        <v/>
      </c>
      <c r="G80" s="15" t="n"/>
      <c r="H80" s="14">
        <f>IF(G80="","",IFERROR(VLOOKUP(G80,Lists!$A$2:$C$28,2,FALSE),""))</f>
        <v/>
      </c>
      <c r="I80" s="14">
        <f>IF(G80="","",IFERROR(VLOOKUP(G80,Lists!$A$2:$C$28,3,FALSE),""))</f>
        <v/>
      </c>
      <c r="J80" s="15" t="n"/>
      <c r="K80" s="12" t="n"/>
    </row>
    <row r="81">
      <c r="A81" s="11" t="n"/>
      <c r="B81" s="12" t="n"/>
      <c r="C81" s="12" t="n"/>
      <c r="D81" s="13" t="n"/>
      <c r="E81" s="13" t="n"/>
      <c r="F81" s="14">
        <f>IF(OR(D81="",E81=""),"",ROUND(MOD(E81-D81,1)*1440,0))</f>
        <v/>
      </c>
      <c r="G81" s="15" t="n"/>
      <c r="H81" s="14">
        <f>IF(G81="","",IFERROR(VLOOKUP(G81,Lists!$A$2:$C$28,2,FALSE),""))</f>
        <v/>
      </c>
      <c r="I81" s="14">
        <f>IF(G81="","",IFERROR(VLOOKUP(G81,Lists!$A$2:$C$28,3,FALSE),""))</f>
        <v/>
      </c>
      <c r="J81" s="15" t="n"/>
      <c r="K81" s="12" t="n"/>
    </row>
    <row r="82">
      <c r="A82" s="11" t="n"/>
      <c r="B82" s="12" t="n"/>
      <c r="C82" s="12" t="n"/>
      <c r="D82" s="13" t="n"/>
      <c r="E82" s="13" t="n"/>
      <c r="F82" s="14">
        <f>IF(OR(D82="",E82=""),"",ROUND(MOD(E82-D82,1)*1440,0))</f>
        <v/>
      </c>
      <c r="G82" s="15" t="n"/>
      <c r="H82" s="14">
        <f>IF(G82="","",IFERROR(VLOOKUP(G82,Lists!$A$2:$C$28,2,FALSE),""))</f>
        <v/>
      </c>
      <c r="I82" s="14">
        <f>IF(G82="","",IFERROR(VLOOKUP(G82,Lists!$A$2:$C$28,3,FALSE),""))</f>
        <v/>
      </c>
      <c r="J82" s="15" t="n"/>
      <c r="K82" s="12" t="n"/>
    </row>
    <row r="83">
      <c r="A83" s="11" t="n"/>
      <c r="B83" s="12" t="n"/>
      <c r="C83" s="12" t="n"/>
      <c r="D83" s="13" t="n"/>
      <c r="E83" s="13" t="n"/>
      <c r="F83" s="14">
        <f>IF(OR(D83="",E83=""),"",ROUND(MOD(E83-D83,1)*1440,0))</f>
        <v/>
      </c>
      <c r="G83" s="15" t="n"/>
      <c r="H83" s="14">
        <f>IF(G83="","",IFERROR(VLOOKUP(G83,Lists!$A$2:$C$28,2,FALSE),""))</f>
        <v/>
      </c>
      <c r="I83" s="14">
        <f>IF(G83="","",IFERROR(VLOOKUP(G83,Lists!$A$2:$C$28,3,FALSE),""))</f>
        <v/>
      </c>
      <c r="J83" s="15" t="n"/>
      <c r="K83" s="12" t="n"/>
    </row>
    <row r="84">
      <c r="A84" s="11" t="n"/>
      <c r="B84" s="12" t="n"/>
      <c r="C84" s="12" t="n"/>
      <c r="D84" s="13" t="n"/>
      <c r="E84" s="13" t="n"/>
      <c r="F84" s="14">
        <f>IF(OR(D84="",E84=""),"",ROUND(MOD(E84-D84,1)*1440,0))</f>
        <v/>
      </c>
      <c r="G84" s="15" t="n"/>
      <c r="H84" s="14">
        <f>IF(G84="","",IFERROR(VLOOKUP(G84,Lists!$A$2:$C$28,2,FALSE),""))</f>
        <v/>
      </c>
      <c r="I84" s="14">
        <f>IF(G84="","",IFERROR(VLOOKUP(G84,Lists!$A$2:$C$28,3,FALSE),""))</f>
        <v/>
      </c>
      <c r="J84" s="15" t="n"/>
      <c r="K84" s="12" t="n"/>
    </row>
    <row r="85">
      <c r="A85" s="11" t="n"/>
      <c r="B85" s="12" t="n"/>
      <c r="C85" s="12" t="n"/>
      <c r="D85" s="13" t="n"/>
      <c r="E85" s="13" t="n"/>
      <c r="F85" s="14">
        <f>IF(OR(D85="",E85=""),"",ROUND(MOD(E85-D85,1)*1440,0))</f>
        <v/>
      </c>
      <c r="G85" s="15" t="n"/>
      <c r="H85" s="14">
        <f>IF(G85="","",IFERROR(VLOOKUP(G85,Lists!$A$2:$C$28,2,FALSE),""))</f>
        <v/>
      </c>
      <c r="I85" s="14">
        <f>IF(G85="","",IFERROR(VLOOKUP(G85,Lists!$A$2:$C$28,3,FALSE),""))</f>
        <v/>
      </c>
      <c r="J85" s="15" t="n"/>
      <c r="K85" s="12" t="n"/>
    </row>
    <row r="86">
      <c r="A86" s="11" t="n"/>
      <c r="B86" s="12" t="n"/>
      <c r="C86" s="12" t="n"/>
      <c r="D86" s="13" t="n"/>
      <c r="E86" s="13" t="n"/>
      <c r="F86" s="14">
        <f>IF(OR(D86="",E86=""),"",ROUND(MOD(E86-D86,1)*1440,0))</f>
        <v/>
      </c>
      <c r="G86" s="15" t="n"/>
      <c r="H86" s="14">
        <f>IF(G86="","",IFERROR(VLOOKUP(G86,Lists!$A$2:$C$28,2,FALSE),""))</f>
        <v/>
      </c>
      <c r="I86" s="14">
        <f>IF(G86="","",IFERROR(VLOOKUP(G86,Lists!$A$2:$C$28,3,FALSE),""))</f>
        <v/>
      </c>
      <c r="J86" s="15" t="n"/>
      <c r="K86" s="12" t="n"/>
    </row>
    <row r="87">
      <c r="A87" s="11" t="n"/>
      <c r="B87" s="12" t="n"/>
      <c r="C87" s="12" t="n"/>
      <c r="D87" s="13" t="n"/>
      <c r="E87" s="13" t="n"/>
      <c r="F87" s="14">
        <f>IF(OR(D87="",E87=""),"",ROUND(MOD(E87-D87,1)*1440,0))</f>
        <v/>
      </c>
      <c r="G87" s="15" t="n"/>
      <c r="H87" s="14">
        <f>IF(G87="","",IFERROR(VLOOKUP(G87,Lists!$A$2:$C$28,2,FALSE),""))</f>
        <v/>
      </c>
      <c r="I87" s="14">
        <f>IF(G87="","",IFERROR(VLOOKUP(G87,Lists!$A$2:$C$28,3,FALSE),""))</f>
        <v/>
      </c>
      <c r="J87" s="15" t="n"/>
      <c r="K87" s="12" t="n"/>
    </row>
    <row r="88">
      <c r="A88" s="11" t="n"/>
      <c r="B88" s="12" t="n"/>
      <c r="C88" s="12" t="n"/>
      <c r="D88" s="13" t="n"/>
      <c r="E88" s="13" t="n"/>
      <c r="F88" s="14">
        <f>IF(OR(D88="",E88=""),"",ROUND(MOD(E88-D88,1)*1440,0))</f>
        <v/>
      </c>
      <c r="G88" s="15" t="n"/>
      <c r="H88" s="14">
        <f>IF(G88="","",IFERROR(VLOOKUP(G88,Lists!$A$2:$C$28,2,FALSE),""))</f>
        <v/>
      </c>
      <c r="I88" s="14">
        <f>IF(G88="","",IFERROR(VLOOKUP(G88,Lists!$A$2:$C$28,3,FALSE),""))</f>
        <v/>
      </c>
      <c r="J88" s="15" t="n"/>
      <c r="K88" s="12" t="n"/>
    </row>
    <row r="89">
      <c r="A89" s="11" t="n"/>
      <c r="B89" s="12" t="n"/>
      <c r="C89" s="12" t="n"/>
      <c r="D89" s="13" t="n"/>
      <c r="E89" s="13" t="n"/>
      <c r="F89" s="14">
        <f>IF(OR(D89="",E89=""),"",ROUND(MOD(E89-D89,1)*1440,0))</f>
        <v/>
      </c>
      <c r="G89" s="15" t="n"/>
      <c r="H89" s="14">
        <f>IF(G89="","",IFERROR(VLOOKUP(G89,Lists!$A$2:$C$28,2,FALSE),""))</f>
        <v/>
      </c>
      <c r="I89" s="14">
        <f>IF(G89="","",IFERROR(VLOOKUP(G89,Lists!$A$2:$C$28,3,FALSE),""))</f>
        <v/>
      </c>
      <c r="J89" s="15" t="n"/>
      <c r="K89" s="12" t="n"/>
    </row>
    <row r="90">
      <c r="A90" s="11" t="n"/>
      <c r="B90" s="12" t="n"/>
      <c r="C90" s="12" t="n"/>
      <c r="D90" s="13" t="n"/>
      <c r="E90" s="13" t="n"/>
      <c r="F90" s="14">
        <f>IF(OR(D90="",E90=""),"",ROUND(MOD(E90-D90,1)*1440,0))</f>
        <v/>
      </c>
      <c r="G90" s="15" t="n"/>
      <c r="H90" s="14">
        <f>IF(G90="","",IFERROR(VLOOKUP(G90,Lists!$A$2:$C$28,2,FALSE),""))</f>
        <v/>
      </c>
      <c r="I90" s="14">
        <f>IF(G90="","",IFERROR(VLOOKUP(G90,Lists!$A$2:$C$28,3,FALSE),""))</f>
        <v/>
      </c>
      <c r="J90" s="15" t="n"/>
      <c r="K90" s="12" t="n"/>
    </row>
    <row r="91">
      <c r="A91" s="11" t="n"/>
      <c r="B91" s="12" t="n"/>
      <c r="C91" s="12" t="n"/>
      <c r="D91" s="13" t="n"/>
      <c r="E91" s="13" t="n"/>
      <c r="F91" s="14">
        <f>IF(OR(D91="",E91=""),"",ROUND(MOD(E91-D91,1)*1440,0))</f>
        <v/>
      </c>
      <c r="G91" s="15" t="n"/>
      <c r="H91" s="14">
        <f>IF(G91="","",IFERROR(VLOOKUP(G91,Lists!$A$2:$C$28,2,FALSE),""))</f>
        <v/>
      </c>
      <c r="I91" s="14">
        <f>IF(G91="","",IFERROR(VLOOKUP(G91,Lists!$A$2:$C$28,3,FALSE),""))</f>
        <v/>
      </c>
      <c r="J91" s="15" t="n"/>
      <c r="K91" s="12" t="n"/>
    </row>
    <row r="92">
      <c r="A92" s="11" t="n"/>
      <c r="B92" s="12" t="n"/>
      <c r="C92" s="12" t="n"/>
      <c r="D92" s="13" t="n"/>
      <c r="E92" s="13" t="n"/>
      <c r="F92" s="14">
        <f>IF(OR(D92="",E92=""),"",ROUND(MOD(E92-D92,1)*1440,0))</f>
        <v/>
      </c>
      <c r="G92" s="15" t="n"/>
      <c r="H92" s="14">
        <f>IF(G92="","",IFERROR(VLOOKUP(G92,Lists!$A$2:$C$28,2,FALSE),""))</f>
        <v/>
      </c>
      <c r="I92" s="14">
        <f>IF(G92="","",IFERROR(VLOOKUP(G92,Lists!$A$2:$C$28,3,FALSE),""))</f>
        <v/>
      </c>
      <c r="J92" s="15" t="n"/>
      <c r="K92" s="12" t="n"/>
    </row>
    <row r="93">
      <c r="A93" s="11" t="n"/>
      <c r="B93" s="12" t="n"/>
      <c r="C93" s="12" t="n"/>
      <c r="D93" s="13" t="n"/>
      <c r="E93" s="13" t="n"/>
      <c r="F93" s="14">
        <f>IF(OR(D93="",E93=""),"",ROUND(MOD(E93-D93,1)*1440,0))</f>
        <v/>
      </c>
      <c r="G93" s="15" t="n"/>
      <c r="H93" s="14">
        <f>IF(G93="","",IFERROR(VLOOKUP(G93,Lists!$A$2:$C$28,2,FALSE),""))</f>
        <v/>
      </c>
      <c r="I93" s="14">
        <f>IF(G93="","",IFERROR(VLOOKUP(G93,Lists!$A$2:$C$28,3,FALSE),""))</f>
        <v/>
      </c>
      <c r="J93" s="15" t="n"/>
      <c r="K93" s="12" t="n"/>
    </row>
    <row r="94">
      <c r="A94" s="11" t="n"/>
      <c r="B94" s="12" t="n"/>
      <c r="C94" s="12" t="n"/>
      <c r="D94" s="13" t="n"/>
      <c r="E94" s="13" t="n"/>
      <c r="F94" s="14">
        <f>IF(OR(D94="",E94=""),"",ROUND(MOD(E94-D94,1)*1440,0))</f>
        <v/>
      </c>
      <c r="G94" s="15" t="n"/>
      <c r="H94" s="14">
        <f>IF(G94="","",IFERROR(VLOOKUP(G94,Lists!$A$2:$C$28,2,FALSE),""))</f>
        <v/>
      </c>
      <c r="I94" s="14">
        <f>IF(G94="","",IFERROR(VLOOKUP(G94,Lists!$A$2:$C$28,3,FALSE),""))</f>
        <v/>
      </c>
      <c r="J94" s="15" t="n"/>
      <c r="K94" s="12" t="n"/>
    </row>
    <row r="95">
      <c r="A95" s="11" t="n"/>
      <c r="B95" s="12" t="n"/>
      <c r="C95" s="12" t="n"/>
      <c r="D95" s="13" t="n"/>
      <c r="E95" s="13" t="n"/>
      <c r="F95" s="14">
        <f>IF(OR(D95="",E95=""),"",ROUND(MOD(E95-D95,1)*1440,0))</f>
        <v/>
      </c>
      <c r="G95" s="15" t="n"/>
      <c r="H95" s="14">
        <f>IF(G95="","",IFERROR(VLOOKUP(G95,Lists!$A$2:$C$28,2,FALSE),""))</f>
        <v/>
      </c>
      <c r="I95" s="14">
        <f>IF(G95="","",IFERROR(VLOOKUP(G95,Lists!$A$2:$C$28,3,FALSE),""))</f>
        <v/>
      </c>
      <c r="J95" s="15" t="n"/>
      <c r="K95" s="12" t="n"/>
    </row>
    <row r="96">
      <c r="A96" s="11" t="n"/>
      <c r="B96" s="12" t="n"/>
      <c r="C96" s="12" t="n"/>
      <c r="D96" s="13" t="n"/>
      <c r="E96" s="13" t="n"/>
      <c r="F96" s="14">
        <f>IF(OR(D96="",E96=""),"",ROUND(MOD(E96-D96,1)*1440,0))</f>
        <v/>
      </c>
      <c r="G96" s="15" t="n"/>
      <c r="H96" s="14">
        <f>IF(G96="","",IFERROR(VLOOKUP(G96,Lists!$A$2:$C$28,2,FALSE),""))</f>
        <v/>
      </c>
      <c r="I96" s="14">
        <f>IF(G96="","",IFERROR(VLOOKUP(G96,Lists!$A$2:$C$28,3,FALSE),""))</f>
        <v/>
      </c>
      <c r="J96" s="15" t="n"/>
      <c r="K96" s="12" t="n"/>
    </row>
    <row r="97">
      <c r="A97" s="11" t="n"/>
      <c r="B97" s="12" t="n"/>
      <c r="C97" s="12" t="n"/>
      <c r="D97" s="13" t="n"/>
      <c r="E97" s="13" t="n"/>
      <c r="F97" s="14">
        <f>IF(OR(D97="",E97=""),"",ROUND(MOD(E97-D97,1)*1440,0))</f>
        <v/>
      </c>
      <c r="G97" s="15" t="n"/>
      <c r="H97" s="14">
        <f>IF(G97="","",IFERROR(VLOOKUP(G97,Lists!$A$2:$C$28,2,FALSE),""))</f>
        <v/>
      </c>
      <c r="I97" s="14">
        <f>IF(G97="","",IFERROR(VLOOKUP(G97,Lists!$A$2:$C$28,3,FALSE),""))</f>
        <v/>
      </c>
      <c r="J97" s="15" t="n"/>
      <c r="K97" s="12" t="n"/>
    </row>
    <row r="98">
      <c r="A98" s="11" t="n"/>
      <c r="B98" s="12" t="n"/>
      <c r="C98" s="12" t="n"/>
      <c r="D98" s="13" t="n"/>
      <c r="E98" s="13" t="n"/>
      <c r="F98" s="14">
        <f>IF(OR(D98="",E98=""),"",ROUND(MOD(E98-D98,1)*1440,0))</f>
        <v/>
      </c>
      <c r="G98" s="15" t="n"/>
      <c r="H98" s="14">
        <f>IF(G98="","",IFERROR(VLOOKUP(G98,Lists!$A$2:$C$28,2,FALSE),""))</f>
        <v/>
      </c>
      <c r="I98" s="14">
        <f>IF(G98="","",IFERROR(VLOOKUP(G98,Lists!$A$2:$C$28,3,FALSE),""))</f>
        <v/>
      </c>
      <c r="J98" s="15" t="n"/>
      <c r="K98" s="12" t="n"/>
    </row>
    <row r="99">
      <c r="A99" s="11" t="n"/>
      <c r="B99" s="12" t="n"/>
      <c r="C99" s="12" t="n"/>
      <c r="D99" s="13" t="n"/>
      <c r="E99" s="13" t="n"/>
      <c r="F99" s="14">
        <f>IF(OR(D99="",E99=""),"",ROUND(MOD(E99-D99,1)*1440,0))</f>
        <v/>
      </c>
      <c r="G99" s="15" t="n"/>
      <c r="H99" s="14">
        <f>IF(G99="","",IFERROR(VLOOKUP(G99,Lists!$A$2:$C$28,2,FALSE),""))</f>
        <v/>
      </c>
      <c r="I99" s="14">
        <f>IF(G99="","",IFERROR(VLOOKUP(G99,Lists!$A$2:$C$28,3,FALSE),""))</f>
        <v/>
      </c>
      <c r="J99" s="15" t="n"/>
      <c r="K99" s="12" t="n"/>
    </row>
    <row r="100">
      <c r="A100" s="11" t="n"/>
      <c r="B100" s="12" t="n"/>
      <c r="C100" s="12" t="n"/>
      <c r="D100" s="13" t="n"/>
      <c r="E100" s="13" t="n"/>
      <c r="F100" s="14">
        <f>IF(OR(D100="",E100=""),"",ROUND(MOD(E100-D100,1)*1440,0))</f>
        <v/>
      </c>
      <c r="G100" s="15" t="n"/>
      <c r="H100" s="14">
        <f>IF(G100="","",IFERROR(VLOOKUP(G100,Lists!$A$2:$C$28,2,FALSE),""))</f>
        <v/>
      </c>
      <c r="I100" s="14">
        <f>IF(G100="","",IFERROR(VLOOKUP(G100,Lists!$A$2:$C$28,3,FALSE),""))</f>
        <v/>
      </c>
      <c r="J100" s="15" t="n"/>
      <c r="K100" s="12" t="n"/>
    </row>
    <row r="101">
      <c r="A101" s="11" t="n"/>
      <c r="B101" s="12" t="n"/>
      <c r="C101" s="12" t="n"/>
      <c r="D101" s="13" t="n"/>
      <c r="E101" s="13" t="n"/>
      <c r="F101" s="14">
        <f>IF(OR(D101="",E101=""),"",ROUND(MOD(E101-D101,1)*1440,0))</f>
        <v/>
      </c>
      <c r="G101" s="15" t="n"/>
      <c r="H101" s="14">
        <f>IF(G101="","",IFERROR(VLOOKUP(G101,Lists!$A$2:$C$28,2,FALSE),""))</f>
        <v/>
      </c>
      <c r="I101" s="14">
        <f>IF(G101="","",IFERROR(VLOOKUP(G101,Lists!$A$2:$C$28,3,FALSE),""))</f>
        <v/>
      </c>
      <c r="J101" s="15" t="n"/>
      <c r="K101" s="12" t="n"/>
    </row>
    <row r="102">
      <c r="A102" s="11" t="n"/>
      <c r="B102" s="12" t="n"/>
      <c r="C102" s="12" t="n"/>
      <c r="D102" s="13" t="n"/>
      <c r="E102" s="13" t="n"/>
      <c r="F102" s="14">
        <f>IF(OR(D102="",E102=""),"",ROUND(MOD(E102-D102,1)*1440,0))</f>
        <v/>
      </c>
      <c r="G102" s="15" t="n"/>
      <c r="H102" s="14">
        <f>IF(G102="","",IFERROR(VLOOKUP(G102,Lists!$A$2:$C$28,2,FALSE),""))</f>
        <v/>
      </c>
      <c r="I102" s="14">
        <f>IF(G102="","",IFERROR(VLOOKUP(G102,Lists!$A$2:$C$28,3,FALSE),""))</f>
        <v/>
      </c>
      <c r="J102" s="15" t="n"/>
      <c r="K102" s="12" t="n"/>
    </row>
    <row r="103">
      <c r="A103" s="11" t="n"/>
      <c r="B103" s="12" t="n"/>
      <c r="C103" s="12" t="n"/>
      <c r="D103" s="13" t="n"/>
      <c r="E103" s="13" t="n"/>
      <c r="F103" s="14">
        <f>IF(OR(D103="",E103=""),"",ROUND(MOD(E103-D103,1)*1440,0))</f>
        <v/>
      </c>
      <c r="G103" s="15" t="n"/>
      <c r="H103" s="14">
        <f>IF(G103="","",IFERROR(VLOOKUP(G103,Lists!$A$2:$C$28,2,FALSE),""))</f>
        <v/>
      </c>
      <c r="I103" s="14">
        <f>IF(G103="","",IFERROR(VLOOKUP(G103,Lists!$A$2:$C$28,3,FALSE),""))</f>
        <v/>
      </c>
      <c r="J103" s="15" t="n"/>
      <c r="K103" s="12" t="n"/>
    </row>
    <row r="104">
      <c r="A104" s="11" t="n"/>
      <c r="B104" s="12" t="n"/>
      <c r="C104" s="12" t="n"/>
      <c r="D104" s="13" t="n"/>
      <c r="E104" s="13" t="n"/>
      <c r="F104" s="14">
        <f>IF(OR(D104="",E104=""),"",ROUND(MOD(E104-D104,1)*1440,0))</f>
        <v/>
      </c>
      <c r="G104" s="15" t="n"/>
      <c r="H104" s="14">
        <f>IF(G104="","",IFERROR(VLOOKUP(G104,Lists!$A$2:$C$28,2,FALSE),""))</f>
        <v/>
      </c>
      <c r="I104" s="14">
        <f>IF(G104="","",IFERROR(VLOOKUP(G104,Lists!$A$2:$C$28,3,FALSE),""))</f>
        <v/>
      </c>
      <c r="J104" s="15" t="n"/>
      <c r="K104" s="12" t="n"/>
    </row>
    <row r="105">
      <c r="A105" s="11" t="n"/>
      <c r="B105" s="12" t="n"/>
      <c r="C105" s="12" t="n"/>
      <c r="D105" s="13" t="n"/>
      <c r="E105" s="13" t="n"/>
      <c r="F105" s="14">
        <f>IF(OR(D105="",E105=""),"",ROUND(MOD(E105-D105,1)*1440,0))</f>
        <v/>
      </c>
      <c r="G105" s="15" t="n"/>
      <c r="H105" s="14">
        <f>IF(G105="","",IFERROR(VLOOKUP(G105,Lists!$A$2:$C$28,2,FALSE),""))</f>
        <v/>
      </c>
      <c r="I105" s="14">
        <f>IF(G105="","",IFERROR(VLOOKUP(G105,Lists!$A$2:$C$28,3,FALSE),""))</f>
        <v/>
      </c>
      <c r="J105" s="15" t="n"/>
      <c r="K105" s="12" t="n"/>
    </row>
    <row r="106">
      <c r="A106" s="11" t="n"/>
      <c r="B106" s="12" t="n"/>
      <c r="C106" s="12" t="n"/>
      <c r="D106" s="13" t="n"/>
      <c r="E106" s="13" t="n"/>
      <c r="F106" s="14">
        <f>IF(OR(D106="",E106=""),"",ROUND(MOD(E106-D106,1)*1440,0))</f>
        <v/>
      </c>
      <c r="G106" s="15" t="n"/>
      <c r="H106" s="14">
        <f>IF(G106="","",IFERROR(VLOOKUP(G106,Lists!$A$2:$C$28,2,FALSE),""))</f>
        <v/>
      </c>
      <c r="I106" s="14">
        <f>IF(G106="","",IFERROR(VLOOKUP(G106,Lists!$A$2:$C$28,3,FALSE),""))</f>
        <v/>
      </c>
      <c r="J106" s="15" t="n"/>
      <c r="K106" s="12" t="n"/>
    </row>
    <row r="107">
      <c r="A107" s="11" t="n"/>
      <c r="B107" s="12" t="n"/>
      <c r="C107" s="12" t="n"/>
      <c r="D107" s="13" t="n"/>
      <c r="E107" s="13" t="n"/>
      <c r="F107" s="14">
        <f>IF(OR(D107="",E107=""),"",ROUND(MOD(E107-D107,1)*1440,0))</f>
        <v/>
      </c>
      <c r="G107" s="15" t="n"/>
      <c r="H107" s="14">
        <f>IF(G107="","",IFERROR(VLOOKUP(G107,Lists!$A$2:$C$28,2,FALSE),""))</f>
        <v/>
      </c>
      <c r="I107" s="14">
        <f>IF(G107="","",IFERROR(VLOOKUP(G107,Lists!$A$2:$C$28,3,FALSE),""))</f>
        <v/>
      </c>
      <c r="J107" s="15" t="n"/>
      <c r="K107" s="12" t="n"/>
    </row>
    <row r="108">
      <c r="A108" s="11" t="n"/>
      <c r="B108" s="12" t="n"/>
      <c r="C108" s="12" t="n"/>
      <c r="D108" s="13" t="n"/>
      <c r="E108" s="13" t="n"/>
      <c r="F108" s="14">
        <f>IF(OR(D108="",E108=""),"",ROUND(MOD(E108-D108,1)*1440,0))</f>
        <v/>
      </c>
      <c r="G108" s="15" t="n"/>
      <c r="H108" s="14">
        <f>IF(G108="","",IFERROR(VLOOKUP(G108,Lists!$A$2:$C$28,2,FALSE),""))</f>
        <v/>
      </c>
      <c r="I108" s="14">
        <f>IF(G108="","",IFERROR(VLOOKUP(G108,Lists!$A$2:$C$28,3,FALSE),""))</f>
        <v/>
      </c>
      <c r="J108" s="15" t="n"/>
      <c r="K108" s="12" t="n"/>
    </row>
    <row r="109">
      <c r="A109" s="11" t="n"/>
      <c r="B109" s="12" t="n"/>
      <c r="C109" s="12" t="n"/>
      <c r="D109" s="13" t="n"/>
      <c r="E109" s="13" t="n"/>
      <c r="F109" s="14">
        <f>IF(OR(D109="",E109=""),"",ROUND(MOD(E109-D109,1)*1440,0))</f>
        <v/>
      </c>
      <c r="G109" s="15" t="n"/>
      <c r="H109" s="14">
        <f>IF(G109="","",IFERROR(VLOOKUP(G109,Lists!$A$2:$C$28,2,FALSE),""))</f>
        <v/>
      </c>
      <c r="I109" s="14">
        <f>IF(G109="","",IFERROR(VLOOKUP(G109,Lists!$A$2:$C$28,3,FALSE),""))</f>
        <v/>
      </c>
      <c r="J109" s="15" t="n"/>
      <c r="K109" s="12" t="n"/>
    </row>
    <row r="110">
      <c r="A110" s="11" t="n"/>
      <c r="B110" s="12" t="n"/>
      <c r="C110" s="12" t="n"/>
      <c r="D110" s="13" t="n"/>
      <c r="E110" s="13" t="n"/>
      <c r="F110" s="14">
        <f>IF(OR(D110="",E110=""),"",ROUND(MOD(E110-D110,1)*1440,0))</f>
        <v/>
      </c>
      <c r="G110" s="15" t="n"/>
      <c r="H110" s="14">
        <f>IF(G110="","",IFERROR(VLOOKUP(G110,Lists!$A$2:$C$28,2,FALSE),""))</f>
        <v/>
      </c>
      <c r="I110" s="14">
        <f>IF(G110="","",IFERROR(VLOOKUP(G110,Lists!$A$2:$C$28,3,FALSE),""))</f>
        <v/>
      </c>
      <c r="J110" s="15" t="n"/>
      <c r="K110" s="12" t="n"/>
    </row>
    <row r="111">
      <c r="A111" s="11" t="n"/>
      <c r="B111" s="12" t="n"/>
      <c r="C111" s="12" t="n"/>
      <c r="D111" s="13" t="n"/>
      <c r="E111" s="13" t="n"/>
      <c r="F111" s="14">
        <f>IF(OR(D111="",E111=""),"",ROUND(MOD(E111-D111,1)*1440,0))</f>
        <v/>
      </c>
      <c r="G111" s="15" t="n"/>
      <c r="H111" s="14">
        <f>IF(G111="","",IFERROR(VLOOKUP(G111,Lists!$A$2:$C$28,2,FALSE),""))</f>
        <v/>
      </c>
      <c r="I111" s="14">
        <f>IF(G111="","",IFERROR(VLOOKUP(G111,Lists!$A$2:$C$28,3,FALSE),""))</f>
        <v/>
      </c>
      <c r="J111" s="15" t="n"/>
      <c r="K111" s="12" t="n"/>
    </row>
    <row r="112">
      <c r="A112" s="11" t="n"/>
      <c r="B112" s="12" t="n"/>
      <c r="C112" s="12" t="n"/>
      <c r="D112" s="13" t="n"/>
      <c r="E112" s="13" t="n"/>
      <c r="F112" s="14">
        <f>IF(OR(D112="",E112=""),"",ROUND(MOD(E112-D112,1)*1440,0))</f>
        <v/>
      </c>
      <c r="G112" s="15" t="n"/>
      <c r="H112" s="14">
        <f>IF(G112="","",IFERROR(VLOOKUP(G112,Lists!$A$2:$C$28,2,FALSE),""))</f>
        <v/>
      </c>
      <c r="I112" s="14">
        <f>IF(G112="","",IFERROR(VLOOKUP(G112,Lists!$A$2:$C$28,3,FALSE),""))</f>
        <v/>
      </c>
      <c r="J112" s="15" t="n"/>
      <c r="K112" s="12" t="n"/>
    </row>
    <row r="113">
      <c r="A113" s="11" t="n"/>
      <c r="B113" s="12" t="n"/>
      <c r="C113" s="12" t="n"/>
      <c r="D113" s="13" t="n"/>
      <c r="E113" s="13" t="n"/>
      <c r="F113" s="14">
        <f>IF(OR(D113="",E113=""),"",ROUND(MOD(E113-D113,1)*1440,0))</f>
        <v/>
      </c>
      <c r="G113" s="15" t="n"/>
      <c r="H113" s="14">
        <f>IF(G113="","",IFERROR(VLOOKUP(G113,Lists!$A$2:$C$28,2,FALSE),""))</f>
        <v/>
      </c>
      <c r="I113" s="14">
        <f>IF(G113="","",IFERROR(VLOOKUP(G113,Lists!$A$2:$C$28,3,FALSE),""))</f>
        <v/>
      </c>
      <c r="J113" s="15" t="n"/>
      <c r="K113" s="12" t="n"/>
    </row>
    <row r="114">
      <c r="A114" s="11" t="n"/>
      <c r="B114" s="12" t="n"/>
      <c r="C114" s="12" t="n"/>
      <c r="D114" s="13" t="n"/>
      <c r="E114" s="13" t="n"/>
      <c r="F114" s="14">
        <f>IF(OR(D114="",E114=""),"",ROUND(MOD(E114-D114,1)*1440,0))</f>
        <v/>
      </c>
      <c r="G114" s="15" t="n"/>
      <c r="H114" s="14">
        <f>IF(G114="","",IFERROR(VLOOKUP(G114,Lists!$A$2:$C$28,2,FALSE),""))</f>
        <v/>
      </c>
      <c r="I114" s="14">
        <f>IF(G114="","",IFERROR(VLOOKUP(G114,Lists!$A$2:$C$28,3,FALSE),""))</f>
        <v/>
      </c>
      <c r="J114" s="15" t="n"/>
      <c r="K114" s="12" t="n"/>
    </row>
    <row r="115">
      <c r="A115" s="11" t="n"/>
      <c r="B115" s="12" t="n"/>
      <c r="C115" s="12" t="n"/>
      <c r="D115" s="13" t="n"/>
      <c r="E115" s="13" t="n"/>
      <c r="F115" s="14">
        <f>IF(OR(D115="",E115=""),"",ROUND(MOD(E115-D115,1)*1440,0))</f>
        <v/>
      </c>
      <c r="G115" s="15" t="n"/>
      <c r="H115" s="14">
        <f>IF(G115="","",IFERROR(VLOOKUP(G115,Lists!$A$2:$C$28,2,FALSE),""))</f>
        <v/>
      </c>
      <c r="I115" s="14">
        <f>IF(G115="","",IFERROR(VLOOKUP(G115,Lists!$A$2:$C$28,3,FALSE),""))</f>
        <v/>
      </c>
      <c r="J115" s="15" t="n"/>
      <c r="K115" s="12" t="n"/>
    </row>
    <row r="116">
      <c r="A116" s="11" t="n"/>
      <c r="B116" s="12" t="n"/>
      <c r="C116" s="12" t="n"/>
      <c r="D116" s="13" t="n"/>
      <c r="E116" s="13" t="n"/>
      <c r="F116" s="14">
        <f>IF(OR(D116="",E116=""),"",ROUND(MOD(E116-D116,1)*1440,0))</f>
        <v/>
      </c>
      <c r="G116" s="15" t="n"/>
      <c r="H116" s="14">
        <f>IF(G116="","",IFERROR(VLOOKUP(G116,Lists!$A$2:$C$28,2,FALSE),""))</f>
        <v/>
      </c>
      <c r="I116" s="14">
        <f>IF(G116="","",IFERROR(VLOOKUP(G116,Lists!$A$2:$C$28,3,FALSE),""))</f>
        <v/>
      </c>
      <c r="J116" s="15" t="n"/>
      <c r="K116" s="12" t="n"/>
    </row>
    <row r="117">
      <c r="A117" s="11" t="n"/>
      <c r="B117" s="12" t="n"/>
      <c r="C117" s="12" t="n"/>
      <c r="D117" s="13" t="n"/>
      <c r="E117" s="13" t="n"/>
      <c r="F117" s="14">
        <f>IF(OR(D117="",E117=""),"",ROUND(MOD(E117-D117,1)*1440,0))</f>
        <v/>
      </c>
      <c r="G117" s="15" t="n"/>
      <c r="H117" s="14">
        <f>IF(G117="","",IFERROR(VLOOKUP(G117,Lists!$A$2:$C$28,2,FALSE),""))</f>
        <v/>
      </c>
      <c r="I117" s="14">
        <f>IF(G117="","",IFERROR(VLOOKUP(G117,Lists!$A$2:$C$28,3,FALSE),""))</f>
        <v/>
      </c>
      <c r="J117" s="15" t="n"/>
      <c r="K117" s="12" t="n"/>
    </row>
    <row r="118">
      <c r="A118" s="11" t="n"/>
      <c r="B118" s="12" t="n"/>
      <c r="C118" s="12" t="n"/>
      <c r="D118" s="13" t="n"/>
      <c r="E118" s="13" t="n"/>
      <c r="F118" s="14">
        <f>IF(OR(D118="",E118=""),"",ROUND(MOD(E118-D118,1)*1440,0))</f>
        <v/>
      </c>
      <c r="G118" s="15" t="n"/>
      <c r="H118" s="14">
        <f>IF(G118="","",IFERROR(VLOOKUP(G118,Lists!$A$2:$C$28,2,FALSE),""))</f>
        <v/>
      </c>
      <c r="I118" s="14">
        <f>IF(G118="","",IFERROR(VLOOKUP(G118,Lists!$A$2:$C$28,3,FALSE),""))</f>
        <v/>
      </c>
      <c r="J118" s="15" t="n"/>
      <c r="K118" s="12" t="n"/>
    </row>
    <row r="119">
      <c r="A119" s="11" t="n"/>
      <c r="B119" s="12" t="n"/>
      <c r="C119" s="12" t="n"/>
      <c r="D119" s="13" t="n"/>
      <c r="E119" s="13" t="n"/>
      <c r="F119" s="14">
        <f>IF(OR(D119="",E119=""),"",ROUND(MOD(E119-D119,1)*1440,0))</f>
        <v/>
      </c>
      <c r="G119" s="15" t="n"/>
      <c r="H119" s="14">
        <f>IF(G119="","",IFERROR(VLOOKUP(G119,Lists!$A$2:$C$28,2,FALSE),""))</f>
        <v/>
      </c>
      <c r="I119" s="14">
        <f>IF(G119="","",IFERROR(VLOOKUP(G119,Lists!$A$2:$C$28,3,FALSE),""))</f>
        <v/>
      </c>
      <c r="J119" s="15" t="n"/>
      <c r="K119" s="12" t="n"/>
    </row>
    <row r="120">
      <c r="A120" s="11" t="n"/>
      <c r="B120" s="12" t="n"/>
      <c r="C120" s="12" t="n"/>
      <c r="D120" s="13" t="n"/>
      <c r="E120" s="13" t="n"/>
      <c r="F120" s="14">
        <f>IF(OR(D120="",E120=""),"",ROUND(MOD(E120-D120,1)*1440,0))</f>
        <v/>
      </c>
      <c r="G120" s="15" t="n"/>
      <c r="H120" s="14">
        <f>IF(G120="","",IFERROR(VLOOKUP(G120,Lists!$A$2:$C$28,2,FALSE),""))</f>
        <v/>
      </c>
      <c r="I120" s="14">
        <f>IF(G120="","",IFERROR(VLOOKUP(G120,Lists!$A$2:$C$28,3,FALSE),""))</f>
        <v/>
      </c>
      <c r="J120" s="15" t="n"/>
      <c r="K120" s="12" t="n"/>
    </row>
    <row r="121">
      <c r="A121" s="11" t="n"/>
      <c r="B121" s="12" t="n"/>
      <c r="C121" s="12" t="n"/>
      <c r="D121" s="13" t="n"/>
      <c r="E121" s="13" t="n"/>
      <c r="F121" s="14">
        <f>IF(OR(D121="",E121=""),"",ROUND(MOD(E121-D121,1)*1440,0))</f>
        <v/>
      </c>
      <c r="G121" s="15" t="n"/>
      <c r="H121" s="14">
        <f>IF(G121="","",IFERROR(VLOOKUP(G121,Lists!$A$2:$C$28,2,FALSE),""))</f>
        <v/>
      </c>
      <c r="I121" s="14">
        <f>IF(G121="","",IFERROR(VLOOKUP(G121,Lists!$A$2:$C$28,3,FALSE),""))</f>
        <v/>
      </c>
      <c r="J121" s="15" t="n"/>
      <c r="K121" s="12" t="n"/>
    </row>
    <row r="122">
      <c r="A122" s="11" t="n"/>
      <c r="B122" s="12" t="n"/>
      <c r="C122" s="12" t="n"/>
      <c r="D122" s="13" t="n"/>
      <c r="E122" s="13" t="n"/>
      <c r="F122" s="14">
        <f>IF(OR(D122="",E122=""),"",ROUND(MOD(E122-D122,1)*1440,0))</f>
        <v/>
      </c>
      <c r="G122" s="15" t="n"/>
      <c r="H122" s="14">
        <f>IF(G122="","",IFERROR(VLOOKUP(G122,Lists!$A$2:$C$28,2,FALSE),""))</f>
        <v/>
      </c>
      <c r="I122" s="14">
        <f>IF(G122="","",IFERROR(VLOOKUP(G122,Lists!$A$2:$C$28,3,FALSE),""))</f>
        <v/>
      </c>
      <c r="J122" s="15" t="n"/>
      <c r="K122" s="12" t="n"/>
    </row>
    <row r="123">
      <c r="A123" s="11" t="n"/>
      <c r="B123" s="12" t="n"/>
      <c r="C123" s="12" t="n"/>
      <c r="D123" s="13" t="n"/>
      <c r="E123" s="13" t="n"/>
      <c r="F123" s="14">
        <f>IF(OR(D123="",E123=""),"",ROUND(MOD(E123-D123,1)*1440,0))</f>
        <v/>
      </c>
      <c r="G123" s="15" t="n"/>
      <c r="H123" s="14">
        <f>IF(G123="","",IFERROR(VLOOKUP(G123,Lists!$A$2:$C$28,2,FALSE),""))</f>
        <v/>
      </c>
      <c r="I123" s="14">
        <f>IF(G123="","",IFERROR(VLOOKUP(G123,Lists!$A$2:$C$28,3,FALSE),""))</f>
        <v/>
      </c>
      <c r="J123" s="15" t="n"/>
      <c r="K123" s="12" t="n"/>
    </row>
    <row r="124">
      <c r="A124" s="11" t="n"/>
      <c r="B124" s="12" t="n"/>
      <c r="C124" s="12" t="n"/>
      <c r="D124" s="13" t="n"/>
      <c r="E124" s="13" t="n"/>
      <c r="F124" s="14">
        <f>IF(OR(D124="",E124=""),"",ROUND(MOD(E124-D124,1)*1440,0))</f>
        <v/>
      </c>
      <c r="G124" s="15" t="n"/>
      <c r="H124" s="14">
        <f>IF(G124="","",IFERROR(VLOOKUP(G124,Lists!$A$2:$C$28,2,FALSE),""))</f>
        <v/>
      </c>
      <c r="I124" s="14">
        <f>IF(G124="","",IFERROR(VLOOKUP(G124,Lists!$A$2:$C$28,3,FALSE),""))</f>
        <v/>
      </c>
      <c r="J124" s="15" t="n"/>
      <c r="K124" s="12" t="n"/>
    </row>
    <row r="125">
      <c r="A125" s="11" t="n"/>
      <c r="B125" s="12" t="n"/>
      <c r="C125" s="12" t="n"/>
      <c r="D125" s="13" t="n"/>
      <c r="E125" s="13" t="n"/>
      <c r="F125" s="14">
        <f>IF(OR(D125="",E125=""),"",ROUND(MOD(E125-D125,1)*1440,0))</f>
        <v/>
      </c>
      <c r="G125" s="15" t="n"/>
      <c r="H125" s="14">
        <f>IF(G125="","",IFERROR(VLOOKUP(G125,Lists!$A$2:$C$28,2,FALSE),""))</f>
        <v/>
      </c>
      <c r="I125" s="14">
        <f>IF(G125="","",IFERROR(VLOOKUP(G125,Lists!$A$2:$C$28,3,FALSE),""))</f>
        <v/>
      </c>
      <c r="J125" s="15" t="n"/>
      <c r="K125" s="12" t="n"/>
    </row>
    <row r="126">
      <c r="A126" s="11" t="n"/>
      <c r="B126" s="12" t="n"/>
      <c r="C126" s="12" t="n"/>
      <c r="D126" s="13" t="n"/>
      <c r="E126" s="13" t="n"/>
      <c r="F126" s="14">
        <f>IF(OR(D126="",E126=""),"",ROUND(MOD(E126-D126,1)*1440,0))</f>
        <v/>
      </c>
      <c r="G126" s="15" t="n"/>
      <c r="H126" s="14">
        <f>IF(G126="","",IFERROR(VLOOKUP(G126,Lists!$A$2:$C$28,2,FALSE),""))</f>
        <v/>
      </c>
      <c r="I126" s="14">
        <f>IF(G126="","",IFERROR(VLOOKUP(G126,Lists!$A$2:$C$28,3,FALSE),""))</f>
        <v/>
      </c>
      <c r="J126" s="15" t="n"/>
      <c r="K126" s="12" t="n"/>
    </row>
    <row r="127">
      <c r="A127" s="11" t="n"/>
      <c r="B127" s="12" t="n"/>
      <c r="C127" s="12" t="n"/>
      <c r="D127" s="13" t="n"/>
      <c r="E127" s="13" t="n"/>
      <c r="F127" s="14">
        <f>IF(OR(D127="",E127=""),"",ROUND(MOD(E127-D127,1)*1440,0))</f>
        <v/>
      </c>
      <c r="G127" s="15" t="n"/>
      <c r="H127" s="14">
        <f>IF(G127="","",IFERROR(VLOOKUP(G127,Lists!$A$2:$C$28,2,FALSE),""))</f>
        <v/>
      </c>
      <c r="I127" s="14">
        <f>IF(G127="","",IFERROR(VLOOKUP(G127,Lists!$A$2:$C$28,3,FALSE),""))</f>
        <v/>
      </c>
      <c r="J127" s="15" t="n"/>
      <c r="K127" s="12" t="n"/>
    </row>
    <row r="128">
      <c r="A128" s="11" t="n"/>
      <c r="B128" s="12" t="n"/>
      <c r="C128" s="12" t="n"/>
      <c r="D128" s="13" t="n"/>
      <c r="E128" s="13" t="n"/>
      <c r="F128" s="14">
        <f>IF(OR(D128="",E128=""),"",ROUND(MOD(E128-D128,1)*1440,0))</f>
        <v/>
      </c>
      <c r="G128" s="15" t="n"/>
      <c r="H128" s="14">
        <f>IF(G128="","",IFERROR(VLOOKUP(G128,Lists!$A$2:$C$28,2,FALSE),""))</f>
        <v/>
      </c>
      <c r="I128" s="14">
        <f>IF(G128="","",IFERROR(VLOOKUP(G128,Lists!$A$2:$C$28,3,FALSE),""))</f>
        <v/>
      </c>
      <c r="J128" s="15" t="n"/>
      <c r="K128" s="12" t="n"/>
    </row>
    <row r="129">
      <c r="A129" s="11" t="n"/>
      <c r="B129" s="12" t="n"/>
      <c r="C129" s="12" t="n"/>
      <c r="D129" s="13" t="n"/>
      <c r="E129" s="13" t="n"/>
      <c r="F129" s="14">
        <f>IF(OR(D129="",E129=""),"",ROUND(MOD(E129-D129,1)*1440,0))</f>
        <v/>
      </c>
      <c r="G129" s="15" t="n"/>
      <c r="H129" s="14">
        <f>IF(G129="","",IFERROR(VLOOKUP(G129,Lists!$A$2:$C$28,2,FALSE),""))</f>
        <v/>
      </c>
      <c r="I129" s="14">
        <f>IF(G129="","",IFERROR(VLOOKUP(G129,Lists!$A$2:$C$28,3,FALSE),""))</f>
        <v/>
      </c>
      <c r="J129" s="15" t="n"/>
      <c r="K129" s="12" t="n"/>
    </row>
    <row r="130">
      <c r="A130" s="11" t="n"/>
      <c r="B130" s="12" t="n"/>
      <c r="C130" s="12" t="n"/>
      <c r="D130" s="13" t="n"/>
      <c r="E130" s="13" t="n"/>
      <c r="F130" s="14">
        <f>IF(OR(D130="",E130=""),"",ROUND(MOD(E130-D130,1)*1440,0))</f>
        <v/>
      </c>
      <c r="G130" s="15" t="n"/>
      <c r="H130" s="14">
        <f>IF(G130="","",IFERROR(VLOOKUP(G130,Lists!$A$2:$C$28,2,FALSE),""))</f>
        <v/>
      </c>
      <c r="I130" s="14">
        <f>IF(G130="","",IFERROR(VLOOKUP(G130,Lists!$A$2:$C$28,3,FALSE),""))</f>
        <v/>
      </c>
      <c r="J130" s="15" t="n"/>
      <c r="K130" s="12" t="n"/>
    </row>
    <row r="131">
      <c r="A131" s="11" t="n"/>
      <c r="B131" s="12" t="n"/>
      <c r="C131" s="12" t="n"/>
      <c r="D131" s="13" t="n"/>
      <c r="E131" s="13" t="n"/>
      <c r="F131" s="14">
        <f>IF(OR(D131="",E131=""),"",ROUND(MOD(E131-D131,1)*1440,0))</f>
        <v/>
      </c>
      <c r="G131" s="15" t="n"/>
      <c r="H131" s="14">
        <f>IF(G131="","",IFERROR(VLOOKUP(G131,Lists!$A$2:$C$28,2,FALSE),""))</f>
        <v/>
      </c>
      <c r="I131" s="14">
        <f>IF(G131="","",IFERROR(VLOOKUP(G131,Lists!$A$2:$C$28,3,FALSE),""))</f>
        <v/>
      </c>
      <c r="J131" s="15" t="n"/>
      <c r="K131" s="12" t="n"/>
    </row>
    <row r="132">
      <c r="A132" s="11" t="n"/>
      <c r="B132" s="12" t="n"/>
      <c r="C132" s="12" t="n"/>
      <c r="D132" s="13" t="n"/>
      <c r="E132" s="13" t="n"/>
      <c r="F132" s="14">
        <f>IF(OR(D132="",E132=""),"",ROUND(MOD(E132-D132,1)*1440,0))</f>
        <v/>
      </c>
      <c r="G132" s="15" t="n"/>
      <c r="H132" s="14">
        <f>IF(G132="","",IFERROR(VLOOKUP(G132,Lists!$A$2:$C$28,2,FALSE),""))</f>
        <v/>
      </c>
      <c r="I132" s="14">
        <f>IF(G132="","",IFERROR(VLOOKUP(G132,Lists!$A$2:$C$28,3,FALSE),""))</f>
        <v/>
      </c>
      <c r="J132" s="15" t="n"/>
      <c r="K132" s="12" t="n"/>
    </row>
    <row r="133">
      <c r="A133" s="11" t="n"/>
      <c r="B133" s="12" t="n"/>
      <c r="C133" s="12" t="n"/>
      <c r="D133" s="13" t="n"/>
      <c r="E133" s="13" t="n"/>
      <c r="F133" s="14">
        <f>IF(OR(D133="",E133=""),"",ROUND(MOD(E133-D133,1)*1440,0))</f>
        <v/>
      </c>
      <c r="G133" s="15" t="n"/>
      <c r="H133" s="14">
        <f>IF(G133="","",IFERROR(VLOOKUP(G133,Lists!$A$2:$C$28,2,FALSE),""))</f>
        <v/>
      </c>
      <c r="I133" s="14">
        <f>IF(G133="","",IFERROR(VLOOKUP(G133,Lists!$A$2:$C$28,3,FALSE),""))</f>
        <v/>
      </c>
      <c r="J133" s="15" t="n"/>
      <c r="K133" s="12" t="n"/>
    </row>
    <row r="134">
      <c r="A134" s="11" t="n"/>
      <c r="B134" s="12" t="n"/>
      <c r="C134" s="12" t="n"/>
      <c r="D134" s="13" t="n"/>
      <c r="E134" s="13" t="n"/>
      <c r="F134" s="14">
        <f>IF(OR(D134="",E134=""),"",ROUND(MOD(E134-D134,1)*1440,0))</f>
        <v/>
      </c>
      <c r="G134" s="15" t="n"/>
      <c r="H134" s="14">
        <f>IF(G134="","",IFERROR(VLOOKUP(G134,Lists!$A$2:$C$28,2,FALSE),""))</f>
        <v/>
      </c>
      <c r="I134" s="14">
        <f>IF(G134="","",IFERROR(VLOOKUP(G134,Lists!$A$2:$C$28,3,FALSE),""))</f>
        <v/>
      </c>
      <c r="J134" s="15" t="n"/>
      <c r="K134" s="12" t="n"/>
    </row>
    <row r="135">
      <c r="A135" s="11" t="n"/>
      <c r="B135" s="12" t="n"/>
      <c r="C135" s="12" t="n"/>
      <c r="D135" s="13" t="n"/>
      <c r="E135" s="13" t="n"/>
      <c r="F135" s="14">
        <f>IF(OR(D135="",E135=""),"",ROUND(MOD(E135-D135,1)*1440,0))</f>
        <v/>
      </c>
      <c r="G135" s="15" t="n"/>
      <c r="H135" s="14">
        <f>IF(G135="","",IFERROR(VLOOKUP(G135,Lists!$A$2:$C$28,2,FALSE),""))</f>
        <v/>
      </c>
      <c r="I135" s="14">
        <f>IF(G135="","",IFERROR(VLOOKUP(G135,Lists!$A$2:$C$28,3,FALSE),""))</f>
        <v/>
      </c>
      <c r="J135" s="15" t="n"/>
      <c r="K135" s="12" t="n"/>
    </row>
    <row r="136">
      <c r="A136" s="11" t="n"/>
      <c r="B136" s="12" t="n"/>
      <c r="C136" s="12" t="n"/>
      <c r="D136" s="13" t="n"/>
      <c r="E136" s="13" t="n"/>
      <c r="F136" s="14">
        <f>IF(OR(D136="",E136=""),"",ROUND(MOD(E136-D136,1)*1440,0))</f>
        <v/>
      </c>
      <c r="G136" s="15" t="n"/>
      <c r="H136" s="14">
        <f>IF(G136="","",IFERROR(VLOOKUP(G136,Lists!$A$2:$C$28,2,FALSE),""))</f>
        <v/>
      </c>
      <c r="I136" s="14">
        <f>IF(G136="","",IFERROR(VLOOKUP(G136,Lists!$A$2:$C$28,3,FALSE),""))</f>
        <v/>
      </c>
      <c r="J136" s="15" t="n"/>
      <c r="K136" s="12" t="n"/>
    </row>
    <row r="137">
      <c r="A137" s="11" t="n"/>
      <c r="B137" s="12" t="n"/>
      <c r="C137" s="12" t="n"/>
      <c r="D137" s="13" t="n"/>
      <c r="E137" s="13" t="n"/>
      <c r="F137" s="14">
        <f>IF(OR(D137="",E137=""),"",ROUND(MOD(E137-D137,1)*1440,0))</f>
        <v/>
      </c>
      <c r="G137" s="15" t="n"/>
      <c r="H137" s="14">
        <f>IF(G137="","",IFERROR(VLOOKUP(G137,Lists!$A$2:$C$28,2,FALSE),""))</f>
        <v/>
      </c>
      <c r="I137" s="14">
        <f>IF(G137="","",IFERROR(VLOOKUP(G137,Lists!$A$2:$C$28,3,FALSE),""))</f>
        <v/>
      </c>
      <c r="J137" s="15" t="n"/>
      <c r="K137" s="12" t="n"/>
    </row>
    <row r="138">
      <c r="A138" s="11" t="n"/>
      <c r="B138" s="12" t="n"/>
      <c r="C138" s="12" t="n"/>
      <c r="D138" s="13" t="n"/>
      <c r="E138" s="13" t="n"/>
      <c r="F138" s="14">
        <f>IF(OR(D138="",E138=""),"",ROUND(MOD(E138-D138,1)*1440,0))</f>
        <v/>
      </c>
      <c r="G138" s="15" t="n"/>
      <c r="H138" s="14">
        <f>IF(G138="","",IFERROR(VLOOKUP(G138,Lists!$A$2:$C$28,2,FALSE),""))</f>
        <v/>
      </c>
      <c r="I138" s="14">
        <f>IF(G138="","",IFERROR(VLOOKUP(G138,Lists!$A$2:$C$28,3,FALSE),""))</f>
        <v/>
      </c>
      <c r="J138" s="15" t="n"/>
      <c r="K138" s="12" t="n"/>
    </row>
    <row r="139">
      <c r="A139" s="11" t="n"/>
      <c r="B139" s="12" t="n"/>
      <c r="C139" s="12" t="n"/>
      <c r="D139" s="13" t="n"/>
      <c r="E139" s="13" t="n"/>
      <c r="F139" s="14">
        <f>IF(OR(D139="",E139=""),"",ROUND(MOD(E139-D139,1)*1440,0))</f>
        <v/>
      </c>
      <c r="G139" s="15" t="n"/>
      <c r="H139" s="14">
        <f>IF(G139="","",IFERROR(VLOOKUP(G139,Lists!$A$2:$C$28,2,FALSE),""))</f>
        <v/>
      </c>
      <c r="I139" s="14">
        <f>IF(G139="","",IFERROR(VLOOKUP(G139,Lists!$A$2:$C$28,3,FALSE),""))</f>
        <v/>
      </c>
      <c r="J139" s="15" t="n"/>
      <c r="K139" s="12" t="n"/>
    </row>
    <row r="140">
      <c r="A140" s="11" t="n"/>
      <c r="B140" s="12" t="n"/>
      <c r="C140" s="12" t="n"/>
      <c r="D140" s="13" t="n"/>
      <c r="E140" s="13" t="n"/>
      <c r="F140" s="14">
        <f>IF(OR(D140="",E140=""),"",ROUND(MOD(E140-D140,1)*1440,0))</f>
        <v/>
      </c>
      <c r="G140" s="15" t="n"/>
      <c r="H140" s="14">
        <f>IF(G140="","",IFERROR(VLOOKUP(G140,Lists!$A$2:$C$28,2,FALSE),""))</f>
        <v/>
      </c>
      <c r="I140" s="14">
        <f>IF(G140="","",IFERROR(VLOOKUP(G140,Lists!$A$2:$C$28,3,FALSE),""))</f>
        <v/>
      </c>
      <c r="J140" s="15" t="n"/>
      <c r="K140" s="12" t="n"/>
    </row>
    <row r="141">
      <c r="A141" s="11" t="n"/>
      <c r="B141" s="12" t="n"/>
      <c r="C141" s="12" t="n"/>
      <c r="D141" s="13" t="n"/>
      <c r="E141" s="13" t="n"/>
      <c r="F141" s="14">
        <f>IF(OR(D141="",E141=""),"",ROUND(MOD(E141-D141,1)*1440,0))</f>
        <v/>
      </c>
      <c r="G141" s="15" t="n"/>
      <c r="H141" s="14">
        <f>IF(G141="","",IFERROR(VLOOKUP(G141,Lists!$A$2:$C$28,2,FALSE),""))</f>
        <v/>
      </c>
      <c r="I141" s="14">
        <f>IF(G141="","",IFERROR(VLOOKUP(G141,Lists!$A$2:$C$28,3,FALSE),""))</f>
        <v/>
      </c>
      <c r="J141" s="15" t="n"/>
      <c r="K141" s="12" t="n"/>
    </row>
    <row r="142">
      <c r="A142" s="11" t="n"/>
      <c r="B142" s="12" t="n"/>
      <c r="C142" s="12" t="n"/>
      <c r="D142" s="13" t="n"/>
      <c r="E142" s="13" t="n"/>
      <c r="F142" s="14">
        <f>IF(OR(D142="",E142=""),"",ROUND(MOD(E142-D142,1)*1440,0))</f>
        <v/>
      </c>
      <c r="G142" s="15" t="n"/>
      <c r="H142" s="14">
        <f>IF(G142="","",IFERROR(VLOOKUP(G142,Lists!$A$2:$C$28,2,FALSE),""))</f>
        <v/>
      </c>
      <c r="I142" s="14">
        <f>IF(G142="","",IFERROR(VLOOKUP(G142,Lists!$A$2:$C$28,3,FALSE),""))</f>
        <v/>
      </c>
      <c r="J142" s="15" t="n"/>
      <c r="K142" s="12" t="n"/>
    </row>
    <row r="143">
      <c r="A143" s="11" t="n"/>
      <c r="B143" s="12" t="n"/>
      <c r="C143" s="12" t="n"/>
      <c r="D143" s="13" t="n"/>
      <c r="E143" s="13" t="n"/>
      <c r="F143" s="14">
        <f>IF(OR(D143="",E143=""),"",ROUND(MOD(E143-D143,1)*1440,0))</f>
        <v/>
      </c>
      <c r="G143" s="15" t="n"/>
      <c r="H143" s="14">
        <f>IF(G143="","",IFERROR(VLOOKUP(G143,Lists!$A$2:$C$28,2,FALSE),""))</f>
        <v/>
      </c>
      <c r="I143" s="14">
        <f>IF(G143="","",IFERROR(VLOOKUP(G143,Lists!$A$2:$C$28,3,FALSE),""))</f>
        <v/>
      </c>
      <c r="J143" s="15" t="n"/>
      <c r="K143" s="12" t="n"/>
    </row>
    <row r="144">
      <c r="A144" s="11" t="n"/>
      <c r="B144" s="12" t="n"/>
      <c r="C144" s="12" t="n"/>
      <c r="D144" s="13" t="n"/>
      <c r="E144" s="13" t="n"/>
      <c r="F144" s="14">
        <f>IF(OR(D144="",E144=""),"",ROUND(MOD(E144-D144,1)*1440,0))</f>
        <v/>
      </c>
      <c r="G144" s="15" t="n"/>
      <c r="H144" s="14">
        <f>IF(G144="","",IFERROR(VLOOKUP(G144,Lists!$A$2:$C$28,2,FALSE),""))</f>
        <v/>
      </c>
      <c r="I144" s="14">
        <f>IF(G144="","",IFERROR(VLOOKUP(G144,Lists!$A$2:$C$28,3,FALSE),""))</f>
        <v/>
      </c>
      <c r="J144" s="15" t="n"/>
      <c r="K144" s="12" t="n"/>
    </row>
    <row r="145">
      <c r="A145" s="11" t="n"/>
      <c r="B145" s="12" t="n"/>
      <c r="C145" s="12" t="n"/>
      <c r="D145" s="13" t="n"/>
      <c r="E145" s="13" t="n"/>
      <c r="F145" s="14">
        <f>IF(OR(D145="",E145=""),"",ROUND(MOD(E145-D145,1)*1440,0))</f>
        <v/>
      </c>
      <c r="G145" s="15" t="n"/>
      <c r="H145" s="14">
        <f>IF(G145="","",IFERROR(VLOOKUP(G145,Lists!$A$2:$C$28,2,FALSE),""))</f>
        <v/>
      </c>
      <c r="I145" s="14">
        <f>IF(G145="","",IFERROR(VLOOKUP(G145,Lists!$A$2:$C$28,3,FALSE),""))</f>
        <v/>
      </c>
      <c r="J145" s="15" t="n"/>
      <c r="K145" s="12" t="n"/>
    </row>
    <row r="146">
      <c r="A146" s="11" t="n"/>
      <c r="B146" s="12" t="n"/>
      <c r="C146" s="12" t="n"/>
      <c r="D146" s="13" t="n"/>
      <c r="E146" s="13" t="n"/>
      <c r="F146" s="14">
        <f>IF(OR(D146="",E146=""),"",ROUND(MOD(E146-D146,1)*1440,0))</f>
        <v/>
      </c>
      <c r="G146" s="15" t="n"/>
      <c r="H146" s="14">
        <f>IF(G146="","",IFERROR(VLOOKUP(G146,Lists!$A$2:$C$28,2,FALSE),""))</f>
        <v/>
      </c>
      <c r="I146" s="14">
        <f>IF(G146="","",IFERROR(VLOOKUP(G146,Lists!$A$2:$C$28,3,FALSE),""))</f>
        <v/>
      </c>
      <c r="J146" s="15" t="n"/>
      <c r="K146" s="12" t="n"/>
    </row>
    <row r="147">
      <c r="A147" s="11" t="n"/>
      <c r="B147" s="12" t="n"/>
      <c r="C147" s="12" t="n"/>
      <c r="D147" s="13" t="n"/>
      <c r="E147" s="13" t="n"/>
      <c r="F147" s="14">
        <f>IF(OR(D147="",E147=""),"",ROUND(MOD(E147-D147,1)*1440,0))</f>
        <v/>
      </c>
      <c r="G147" s="15" t="n"/>
      <c r="H147" s="14">
        <f>IF(G147="","",IFERROR(VLOOKUP(G147,Lists!$A$2:$C$28,2,FALSE),""))</f>
        <v/>
      </c>
      <c r="I147" s="14">
        <f>IF(G147="","",IFERROR(VLOOKUP(G147,Lists!$A$2:$C$28,3,FALSE),""))</f>
        <v/>
      </c>
      <c r="J147" s="15" t="n"/>
      <c r="K147" s="12" t="n"/>
    </row>
    <row r="148">
      <c r="A148" s="11" t="n"/>
      <c r="B148" s="12" t="n"/>
      <c r="C148" s="12" t="n"/>
      <c r="D148" s="13" t="n"/>
      <c r="E148" s="13" t="n"/>
      <c r="F148" s="14">
        <f>IF(OR(D148="",E148=""),"",ROUND(MOD(E148-D148,1)*1440,0))</f>
        <v/>
      </c>
      <c r="G148" s="15" t="n"/>
      <c r="H148" s="14">
        <f>IF(G148="","",IFERROR(VLOOKUP(G148,Lists!$A$2:$C$28,2,FALSE),""))</f>
        <v/>
      </c>
      <c r="I148" s="14">
        <f>IF(G148="","",IFERROR(VLOOKUP(G148,Lists!$A$2:$C$28,3,FALSE),""))</f>
        <v/>
      </c>
      <c r="J148" s="15" t="n"/>
      <c r="K148" s="12" t="n"/>
    </row>
    <row r="149">
      <c r="A149" s="11" t="n"/>
      <c r="B149" s="12" t="n"/>
      <c r="C149" s="12" t="n"/>
      <c r="D149" s="13" t="n"/>
      <c r="E149" s="13" t="n"/>
      <c r="F149" s="14">
        <f>IF(OR(D149="",E149=""),"",ROUND(MOD(E149-D149,1)*1440,0))</f>
        <v/>
      </c>
      <c r="G149" s="15" t="n"/>
      <c r="H149" s="14">
        <f>IF(G149="","",IFERROR(VLOOKUP(G149,Lists!$A$2:$C$28,2,FALSE),""))</f>
        <v/>
      </c>
      <c r="I149" s="14">
        <f>IF(G149="","",IFERROR(VLOOKUP(G149,Lists!$A$2:$C$28,3,FALSE),""))</f>
        <v/>
      </c>
      <c r="J149" s="15" t="n"/>
      <c r="K149" s="12" t="n"/>
    </row>
    <row r="150">
      <c r="A150" s="11" t="n"/>
      <c r="B150" s="12" t="n"/>
      <c r="C150" s="12" t="n"/>
      <c r="D150" s="13" t="n"/>
      <c r="E150" s="13" t="n"/>
      <c r="F150" s="14">
        <f>IF(OR(D150="",E150=""),"",ROUND(MOD(E150-D150,1)*1440,0))</f>
        <v/>
      </c>
      <c r="G150" s="15" t="n"/>
      <c r="H150" s="14">
        <f>IF(G150="","",IFERROR(VLOOKUP(G150,Lists!$A$2:$C$28,2,FALSE),""))</f>
        <v/>
      </c>
      <c r="I150" s="14">
        <f>IF(G150="","",IFERROR(VLOOKUP(G150,Lists!$A$2:$C$28,3,FALSE),""))</f>
        <v/>
      </c>
      <c r="J150" s="15" t="n"/>
      <c r="K150" s="12" t="n"/>
    </row>
    <row r="151">
      <c r="A151" s="11" t="n"/>
      <c r="B151" s="12" t="n"/>
      <c r="C151" s="12" t="n"/>
      <c r="D151" s="13" t="n"/>
      <c r="E151" s="13" t="n"/>
      <c r="F151" s="14">
        <f>IF(OR(D151="",E151=""),"",ROUND(MOD(E151-D151,1)*1440,0))</f>
        <v/>
      </c>
      <c r="G151" s="15" t="n"/>
      <c r="H151" s="14">
        <f>IF(G151="","",IFERROR(VLOOKUP(G151,Lists!$A$2:$C$28,2,FALSE),""))</f>
        <v/>
      </c>
      <c r="I151" s="14">
        <f>IF(G151="","",IFERROR(VLOOKUP(G151,Lists!$A$2:$C$28,3,FALSE),""))</f>
        <v/>
      </c>
      <c r="J151" s="15" t="n"/>
      <c r="K151" s="12" t="n"/>
    </row>
    <row r="152">
      <c r="A152" s="11" t="n"/>
      <c r="B152" s="12" t="n"/>
      <c r="C152" s="12" t="n"/>
      <c r="D152" s="13" t="n"/>
      <c r="E152" s="13" t="n"/>
      <c r="F152" s="14">
        <f>IF(OR(D152="",E152=""),"",ROUND(MOD(E152-D152,1)*1440,0))</f>
        <v/>
      </c>
      <c r="G152" s="15" t="n"/>
      <c r="H152" s="14">
        <f>IF(G152="","",IFERROR(VLOOKUP(G152,Lists!$A$2:$C$28,2,FALSE),""))</f>
        <v/>
      </c>
      <c r="I152" s="14">
        <f>IF(G152="","",IFERROR(VLOOKUP(G152,Lists!$A$2:$C$28,3,FALSE),""))</f>
        <v/>
      </c>
      <c r="J152" s="15" t="n"/>
      <c r="K152" s="12" t="n"/>
    </row>
    <row r="153">
      <c r="A153" s="11" t="n"/>
      <c r="B153" s="12" t="n"/>
      <c r="C153" s="12" t="n"/>
      <c r="D153" s="13" t="n"/>
      <c r="E153" s="13" t="n"/>
      <c r="F153" s="14">
        <f>IF(OR(D153="",E153=""),"",ROUND(MOD(E153-D153,1)*1440,0))</f>
        <v/>
      </c>
      <c r="G153" s="15" t="n"/>
      <c r="H153" s="14">
        <f>IF(G153="","",IFERROR(VLOOKUP(G153,Lists!$A$2:$C$28,2,FALSE),""))</f>
        <v/>
      </c>
      <c r="I153" s="14">
        <f>IF(G153="","",IFERROR(VLOOKUP(G153,Lists!$A$2:$C$28,3,FALSE),""))</f>
        <v/>
      </c>
      <c r="J153" s="15" t="n"/>
      <c r="K153" s="12" t="n"/>
    </row>
    <row r="154">
      <c r="A154" s="11" t="n"/>
      <c r="B154" s="12" t="n"/>
      <c r="C154" s="12" t="n"/>
      <c r="D154" s="13" t="n"/>
      <c r="E154" s="13" t="n"/>
      <c r="F154" s="14">
        <f>IF(OR(D154="",E154=""),"",ROUND(MOD(E154-D154,1)*1440,0))</f>
        <v/>
      </c>
      <c r="G154" s="15" t="n"/>
      <c r="H154" s="14">
        <f>IF(G154="","",IFERROR(VLOOKUP(G154,Lists!$A$2:$C$28,2,FALSE),""))</f>
        <v/>
      </c>
      <c r="I154" s="14">
        <f>IF(G154="","",IFERROR(VLOOKUP(G154,Lists!$A$2:$C$28,3,FALSE),""))</f>
        <v/>
      </c>
      <c r="J154" s="15" t="n"/>
      <c r="K154" s="12" t="n"/>
    </row>
    <row r="155">
      <c r="A155" s="11" t="n"/>
      <c r="B155" s="12" t="n"/>
      <c r="C155" s="12" t="n"/>
      <c r="D155" s="13" t="n"/>
      <c r="E155" s="13" t="n"/>
      <c r="F155" s="14">
        <f>IF(OR(D155="",E155=""),"",ROUND(MOD(E155-D155,1)*1440,0))</f>
        <v/>
      </c>
      <c r="G155" s="15" t="n"/>
      <c r="H155" s="14">
        <f>IF(G155="","",IFERROR(VLOOKUP(G155,Lists!$A$2:$C$28,2,FALSE),""))</f>
        <v/>
      </c>
      <c r="I155" s="14">
        <f>IF(G155="","",IFERROR(VLOOKUP(G155,Lists!$A$2:$C$28,3,FALSE),""))</f>
        <v/>
      </c>
      <c r="J155" s="15" t="n"/>
      <c r="K155" s="12" t="n"/>
    </row>
    <row r="156">
      <c r="A156" s="11" t="n"/>
      <c r="B156" s="12" t="n"/>
      <c r="C156" s="12" t="n"/>
      <c r="D156" s="13" t="n"/>
      <c r="E156" s="13" t="n"/>
      <c r="F156" s="14">
        <f>IF(OR(D156="",E156=""),"",ROUND(MOD(E156-D156,1)*1440,0))</f>
        <v/>
      </c>
      <c r="G156" s="15" t="n"/>
      <c r="H156" s="14">
        <f>IF(G156="","",IFERROR(VLOOKUP(G156,Lists!$A$2:$C$28,2,FALSE),""))</f>
        <v/>
      </c>
      <c r="I156" s="14">
        <f>IF(G156="","",IFERROR(VLOOKUP(G156,Lists!$A$2:$C$28,3,FALSE),""))</f>
        <v/>
      </c>
      <c r="J156" s="15" t="n"/>
      <c r="K156" s="12" t="n"/>
    </row>
    <row r="157">
      <c r="A157" s="11" t="n"/>
      <c r="B157" s="12" t="n"/>
      <c r="C157" s="12" t="n"/>
      <c r="D157" s="13" t="n"/>
      <c r="E157" s="13" t="n"/>
      <c r="F157" s="14">
        <f>IF(OR(D157="",E157=""),"",ROUND(MOD(E157-D157,1)*1440,0))</f>
        <v/>
      </c>
      <c r="G157" s="15" t="n"/>
      <c r="H157" s="14">
        <f>IF(G157="","",IFERROR(VLOOKUP(G157,Lists!$A$2:$C$28,2,FALSE),""))</f>
        <v/>
      </c>
      <c r="I157" s="14">
        <f>IF(G157="","",IFERROR(VLOOKUP(G157,Lists!$A$2:$C$28,3,FALSE),""))</f>
        <v/>
      </c>
      <c r="J157" s="15" t="n"/>
      <c r="K157" s="12" t="n"/>
    </row>
    <row r="158">
      <c r="A158" s="11" t="n"/>
      <c r="B158" s="12" t="n"/>
      <c r="C158" s="12" t="n"/>
      <c r="D158" s="13" t="n"/>
      <c r="E158" s="13" t="n"/>
      <c r="F158" s="14">
        <f>IF(OR(D158="",E158=""),"",ROUND(MOD(E158-D158,1)*1440,0))</f>
        <v/>
      </c>
      <c r="G158" s="15" t="n"/>
      <c r="H158" s="14">
        <f>IF(G158="","",IFERROR(VLOOKUP(G158,Lists!$A$2:$C$28,2,FALSE),""))</f>
        <v/>
      </c>
      <c r="I158" s="14">
        <f>IF(G158="","",IFERROR(VLOOKUP(G158,Lists!$A$2:$C$28,3,FALSE),""))</f>
        <v/>
      </c>
      <c r="J158" s="15" t="n"/>
      <c r="K158" s="12" t="n"/>
    </row>
    <row r="159">
      <c r="A159" s="11" t="n"/>
      <c r="B159" s="12" t="n"/>
      <c r="C159" s="12" t="n"/>
      <c r="D159" s="13" t="n"/>
      <c r="E159" s="13" t="n"/>
      <c r="F159" s="14">
        <f>IF(OR(D159="",E159=""),"",ROUND(MOD(E159-D159,1)*1440,0))</f>
        <v/>
      </c>
      <c r="G159" s="15" t="n"/>
      <c r="H159" s="14">
        <f>IF(G159="","",IFERROR(VLOOKUP(G159,Lists!$A$2:$C$28,2,FALSE),""))</f>
        <v/>
      </c>
      <c r="I159" s="14">
        <f>IF(G159="","",IFERROR(VLOOKUP(G159,Lists!$A$2:$C$28,3,FALSE),""))</f>
        <v/>
      </c>
      <c r="J159" s="15" t="n"/>
      <c r="K159" s="12" t="n"/>
    </row>
    <row r="160">
      <c r="A160" s="11" t="n"/>
      <c r="B160" s="12" t="n"/>
      <c r="C160" s="12" t="n"/>
      <c r="D160" s="13" t="n"/>
      <c r="E160" s="13" t="n"/>
      <c r="F160" s="14">
        <f>IF(OR(D160="",E160=""),"",ROUND(MOD(E160-D160,1)*1440,0))</f>
        <v/>
      </c>
      <c r="G160" s="15" t="n"/>
      <c r="H160" s="14">
        <f>IF(G160="","",IFERROR(VLOOKUP(G160,Lists!$A$2:$C$28,2,FALSE),""))</f>
        <v/>
      </c>
      <c r="I160" s="14">
        <f>IF(G160="","",IFERROR(VLOOKUP(G160,Lists!$A$2:$C$28,3,FALSE),""))</f>
        <v/>
      </c>
      <c r="J160" s="15" t="n"/>
      <c r="K160" s="12" t="n"/>
    </row>
    <row r="161">
      <c r="A161" s="11" t="n"/>
      <c r="B161" s="12" t="n"/>
      <c r="C161" s="12" t="n"/>
      <c r="D161" s="13" t="n"/>
      <c r="E161" s="13" t="n"/>
      <c r="F161" s="14">
        <f>IF(OR(D161="",E161=""),"",ROUND(MOD(E161-D161,1)*1440,0))</f>
        <v/>
      </c>
      <c r="G161" s="15" t="n"/>
      <c r="H161" s="14">
        <f>IF(G161="","",IFERROR(VLOOKUP(G161,Lists!$A$2:$C$28,2,FALSE),""))</f>
        <v/>
      </c>
      <c r="I161" s="14">
        <f>IF(G161="","",IFERROR(VLOOKUP(G161,Lists!$A$2:$C$28,3,FALSE),""))</f>
        <v/>
      </c>
      <c r="J161" s="15" t="n"/>
      <c r="K161" s="12" t="n"/>
    </row>
    <row r="162">
      <c r="A162" s="11" t="n"/>
      <c r="B162" s="12" t="n"/>
      <c r="C162" s="12" t="n"/>
      <c r="D162" s="13" t="n"/>
      <c r="E162" s="13" t="n"/>
      <c r="F162" s="14">
        <f>IF(OR(D162="",E162=""),"",ROUND(MOD(E162-D162,1)*1440,0))</f>
        <v/>
      </c>
      <c r="G162" s="15" t="n"/>
      <c r="H162" s="14">
        <f>IF(G162="","",IFERROR(VLOOKUP(G162,Lists!$A$2:$C$28,2,FALSE),""))</f>
        <v/>
      </c>
      <c r="I162" s="14">
        <f>IF(G162="","",IFERROR(VLOOKUP(G162,Lists!$A$2:$C$28,3,FALSE),""))</f>
        <v/>
      </c>
      <c r="J162" s="15" t="n"/>
      <c r="K162" s="12" t="n"/>
    </row>
    <row r="163">
      <c r="A163" s="11" t="n"/>
      <c r="B163" s="12" t="n"/>
      <c r="C163" s="12" t="n"/>
      <c r="D163" s="13" t="n"/>
      <c r="E163" s="13" t="n"/>
      <c r="F163" s="14">
        <f>IF(OR(D163="",E163=""),"",ROUND(MOD(E163-D163,1)*1440,0))</f>
        <v/>
      </c>
      <c r="G163" s="15" t="n"/>
      <c r="H163" s="14">
        <f>IF(G163="","",IFERROR(VLOOKUP(G163,Lists!$A$2:$C$28,2,FALSE),""))</f>
        <v/>
      </c>
      <c r="I163" s="14">
        <f>IF(G163="","",IFERROR(VLOOKUP(G163,Lists!$A$2:$C$28,3,FALSE),""))</f>
        <v/>
      </c>
      <c r="J163" s="15" t="n"/>
      <c r="K163" s="12" t="n"/>
    </row>
    <row r="164">
      <c r="A164" s="11" t="n"/>
      <c r="B164" s="12" t="n"/>
      <c r="C164" s="12" t="n"/>
      <c r="D164" s="13" t="n"/>
      <c r="E164" s="13" t="n"/>
      <c r="F164" s="14">
        <f>IF(OR(D164="",E164=""),"",ROUND(MOD(E164-D164,1)*1440,0))</f>
        <v/>
      </c>
      <c r="G164" s="15" t="n"/>
      <c r="H164" s="14">
        <f>IF(G164="","",IFERROR(VLOOKUP(G164,Lists!$A$2:$C$28,2,FALSE),""))</f>
        <v/>
      </c>
      <c r="I164" s="14">
        <f>IF(G164="","",IFERROR(VLOOKUP(G164,Lists!$A$2:$C$28,3,FALSE),""))</f>
        <v/>
      </c>
      <c r="J164" s="15" t="n"/>
      <c r="K164" s="12" t="n"/>
    </row>
    <row r="165">
      <c r="A165" s="11" t="n"/>
      <c r="B165" s="12" t="n"/>
      <c r="C165" s="12" t="n"/>
      <c r="D165" s="13" t="n"/>
      <c r="E165" s="13" t="n"/>
      <c r="F165" s="14">
        <f>IF(OR(D165="",E165=""),"",ROUND(MOD(E165-D165,1)*1440,0))</f>
        <v/>
      </c>
      <c r="G165" s="15" t="n"/>
      <c r="H165" s="14">
        <f>IF(G165="","",IFERROR(VLOOKUP(G165,Lists!$A$2:$C$28,2,FALSE),""))</f>
        <v/>
      </c>
      <c r="I165" s="14">
        <f>IF(G165="","",IFERROR(VLOOKUP(G165,Lists!$A$2:$C$28,3,FALSE),""))</f>
        <v/>
      </c>
      <c r="J165" s="15" t="n"/>
      <c r="K165" s="12" t="n"/>
    </row>
    <row r="166">
      <c r="A166" s="11" t="n"/>
      <c r="B166" s="12" t="n"/>
      <c r="C166" s="12" t="n"/>
      <c r="D166" s="13" t="n"/>
      <c r="E166" s="13" t="n"/>
      <c r="F166" s="14">
        <f>IF(OR(D166="",E166=""),"",ROUND(MOD(E166-D166,1)*1440,0))</f>
        <v/>
      </c>
      <c r="G166" s="15" t="n"/>
      <c r="H166" s="14">
        <f>IF(G166="","",IFERROR(VLOOKUP(G166,Lists!$A$2:$C$28,2,FALSE),""))</f>
        <v/>
      </c>
      <c r="I166" s="14">
        <f>IF(G166="","",IFERROR(VLOOKUP(G166,Lists!$A$2:$C$28,3,FALSE),""))</f>
        <v/>
      </c>
      <c r="J166" s="15" t="n"/>
      <c r="K166" s="12" t="n"/>
    </row>
    <row r="167">
      <c r="A167" s="11" t="n"/>
      <c r="B167" s="12" t="n"/>
      <c r="C167" s="12" t="n"/>
      <c r="D167" s="13" t="n"/>
      <c r="E167" s="13" t="n"/>
      <c r="F167" s="14">
        <f>IF(OR(D167="",E167=""),"",ROUND(MOD(E167-D167,1)*1440,0))</f>
        <v/>
      </c>
      <c r="G167" s="15" t="n"/>
      <c r="H167" s="14">
        <f>IF(G167="","",IFERROR(VLOOKUP(G167,Lists!$A$2:$C$28,2,FALSE),""))</f>
        <v/>
      </c>
      <c r="I167" s="14">
        <f>IF(G167="","",IFERROR(VLOOKUP(G167,Lists!$A$2:$C$28,3,FALSE),""))</f>
        <v/>
      </c>
      <c r="J167" s="15" t="n"/>
      <c r="K167" s="12" t="n"/>
    </row>
    <row r="168">
      <c r="A168" s="11" t="n"/>
      <c r="B168" s="12" t="n"/>
      <c r="C168" s="12" t="n"/>
      <c r="D168" s="13" t="n"/>
      <c r="E168" s="13" t="n"/>
      <c r="F168" s="14">
        <f>IF(OR(D168="",E168=""),"",ROUND(MOD(E168-D168,1)*1440,0))</f>
        <v/>
      </c>
      <c r="G168" s="15" t="n"/>
      <c r="H168" s="14">
        <f>IF(G168="","",IFERROR(VLOOKUP(G168,Lists!$A$2:$C$28,2,FALSE),""))</f>
        <v/>
      </c>
      <c r="I168" s="14">
        <f>IF(G168="","",IFERROR(VLOOKUP(G168,Lists!$A$2:$C$28,3,FALSE),""))</f>
        <v/>
      </c>
      <c r="J168" s="15" t="n"/>
      <c r="K168" s="12" t="n"/>
    </row>
    <row r="169">
      <c r="A169" s="11" t="n"/>
      <c r="B169" s="12" t="n"/>
      <c r="C169" s="12" t="n"/>
      <c r="D169" s="13" t="n"/>
      <c r="E169" s="13" t="n"/>
      <c r="F169" s="14">
        <f>IF(OR(D169="",E169=""),"",ROUND(MOD(E169-D169,1)*1440,0))</f>
        <v/>
      </c>
      <c r="G169" s="15" t="n"/>
      <c r="H169" s="14">
        <f>IF(G169="","",IFERROR(VLOOKUP(G169,Lists!$A$2:$C$28,2,FALSE),""))</f>
        <v/>
      </c>
      <c r="I169" s="14">
        <f>IF(G169="","",IFERROR(VLOOKUP(G169,Lists!$A$2:$C$28,3,FALSE),""))</f>
        <v/>
      </c>
      <c r="J169" s="15" t="n"/>
      <c r="K169" s="12" t="n"/>
    </row>
    <row r="170">
      <c r="A170" s="11" t="n"/>
      <c r="B170" s="12" t="n"/>
      <c r="C170" s="12" t="n"/>
      <c r="D170" s="13" t="n"/>
      <c r="E170" s="13" t="n"/>
      <c r="F170" s="14">
        <f>IF(OR(D170="",E170=""),"",ROUND(MOD(E170-D170,1)*1440,0))</f>
        <v/>
      </c>
      <c r="G170" s="15" t="n"/>
      <c r="H170" s="14">
        <f>IF(G170="","",IFERROR(VLOOKUP(G170,Lists!$A$2:$C$28,2,FALSE),""))</f>
        <v/>
      </c>
      <c r="I170" s="14">
        <f>IF(G170="","",IFERROR(VLOOKUP(G170,Lists!$A$2:$C$28,3,FALSE),""))</f>
        <v/>
      </c>
      <c r="J170" s="15" t="n"/>
      <c r="K170" s="12" t="n"/>
    </row>
    <row r="171">
      <c r="A171" s="11" t="n"/>
      <c r="B171" s="12" t="n"/>
      <c r="C171" s="12" t="n"/>
      <c r="D171" s="13" t="n"/>
      <c r="E171" s="13" t="n"/>
      <c r="F171" s="14">
        <f>IF(OR(D171="",E171=""),"",ROUND(MOD(E171-D171,1)*1440,0))</f>
        <v/>
      </c>
      <c r="G171" s="15" t="n"/>
      <c r="H171" s="14">
        <f>IF(G171="","",IFERROR(VLOOKUP(G171,Lists!$A$2:$C$28,2,FALSE),""))</f>
        <v/>
      </c>
      <c r="I171" s="14">
        <f>IF(G171="","",IFERROR(VLOOKUP(G171,Lists!$A$2:$C$28,3,FALSE),""))</f>
        <v/>
      </c>
      <c r="J171" s="15" t="n"/>
      <c r="K171" s="12" t="n"/>
    </row>
    <row r="172">
      <c r="A172" s="11" t="n"/>
      <c r="B172" s="12" t="n"/>
      <c r="C172" s="12" t="n"/>
      <c r="D172" s="13" t="n"/>
      <c r="E172" s="13" t="n"/>
      <c r="F172" s="14">
        <f>IF(OR(D172="",E172=""),"",ROUND(MOD(E172-D172,1)*1440,0))</f>
        <v/>
      </c>
      <c r="G172" s="15" t="n"/>
      <c r="H172" s="14">
        <f>IF(G172="","",IFERROR(VLOOKUP(G172,Lists!$A$2:$C$28,2,FALSE),""))</f>
        <v/>
      </c>
      <c r="I172" s="14">
        <f>IF(G172="","",IFERROR(VLOOKUP(G172,Lists!$A$2:$C$28,3,FALSE),""))</f>
        <v/>
      </c>
      <c r="J172" s="15" t="n"/>
      <c r="K172" s="12" t="n"/>
    </row>
    <row r="173">
      <c r="A173" s="11" t="n"/>
      <c r="B173" s="12" t="n"/>
      <c r="C173" s="12" t="n"/>
      <c r="D173" s="13" t="n"/>
      <c r="E173" s="13" t="n"/>
      <c r="F173" s="14">
        <f>IF(OR(D173="",E173=""),"",ROUND(MOD(E173-D173,1)*1440,0))</f>
        <v/>
      </c>
      <c r="G173" s="15" t="n"/>
      <c r="H173" s="14">
        <f>IF(G173="","",IFERROR(VLOOKUP(G173,Lists!$A$2:$C$28,2,FALSE),""))</f>
        <v/>
      </c>
      <c r="I173" s="14">
        <f>IF(G173="","",IFERROR(VLOOKUP(G173,Lists!$A$2:$C$28,3,FALSE),""))</f>
        <v/>
      </c>
      <c r="J173" s="15" t="n"/>
      <c r="K173" s="12" t="n"/>
    </row>
    <row r="174">
      <c r="A174" s="11" t="n"/>
      <c r="B174" s="12" t="n"/>
      <c r="C174" s="12" t="n"/>
      <c r="D174" s="13" t="n"/>
      <c r="E174" s="13" t="n"/>
      <c r="F174" s="14">
        <f>IF(OR(D174="",E174=""),"",ROUND(MOD(E174-D174,1)*1440,0))</f>
        <v/>
      </c>
      <c r="G174" s="15" t="n"/>
      <c r="H174" s="14">
        <f>IF(G174="","",IFERROR(VLOOKUP(G174,Lists!$A$2:$C$28,2,FALSE),""))</f>
        <v/>
      </c>
      <c r="I174" s="14">
        <f>IF(G174="","",IFERROR(VLOOKUP(G174,Lists!$A$2:$C$28,3,FALSE),""))</f>
        <v/>
      </c>
      <c r="J174" s="15" t="n"/>
      <c r="K174" s="12" t="n"/>
    </row>
    <row r="175">
      <c r="A175" s="11" t="n"/>
      <c r="B175" s="12" t="n"/>
      <c r="C175" s="12" t="n"/>
      <c r="D175" s="13" t="n"/>
      <c r="E175" s="13" t="n"/>
      <c r="F175" s="14">
        <f>IF(OR(D175="",E175=""),"",ROUND(MOD(E175-D175,1)*1440,0))</f>
        <v/>
      </c>
      <c r="G175" s="15" t="n"/>
      <c r="H175" s="14">
        <f>IF(G175="","",IFERROR(VLOOKUP(G175,Lists!$A$2:$C$28,2,FALSE),""))</f>
        <v/>
      </c>
      <c r="I175" s="14">
        <f>IF(G175="","",IFERROR(VLOOKUP(G175,Lists!$A$2:$C$28,3,FALSE),""))</f>
        <v/>
      </c>
      <c r="J175" s="15" t="n"/>
      <c r="K175" s="12" t="n"/>
    </row>
    <row r="176">
      <c r="A176" s="11" t="n"/>
      <c r="B176" s="12" t="n"/>
      <c r="C176" s="12" t="n"/>
      <c r="D176" s="13" t="n"/>
      <c r="E176" s="13" t="n"/>
      <c r="F176" s="14">
        <f>IF(OR(D176="",E176=""),"",ROUND(MOD(E176-D176,1)*1440,0))</f>
        <v/>
      </c>
      <c r="G176" s="15" t="n"/>
      <c r="H176" s="14">
        <f>IF(G176="","",IFERROR(VLOOKUP(G176,Lists!$A$2:$C$28,2,FALSE),""))</f>
        <v/>
      </c>
      <c r="I176" s="14">
        <f>IF(G176="","",IFERROR(VLOOKUP(G176,Lists!$A$2:$C$28,3,FALSE),""))</f>
        <v/>
      </c>
      <c r="J176" s="15" t="n"/>
      <c r="K176" s="12" t="n"/>
    </row>
    <row r="177">
      <c r="A177" s="11" t="n"/>
      <c r="B177" s="12" t="n"/>
      <c r="C177" s="12" t="n"/>
      <c r="D177" s="13" t="n"/>
      <c r="E177" s="13" t="n"/>
      <c r="F177" s="14">
        <f>IF(OR(D177="",E177=""),"",ROUND(MOD(E177-D177,1)*1440,0))</f>
        <v/>
      </c>
      <c r="G177" s="15" t="n"/>
      <c r="H177" s="14">
        <f>IF(G177="","",IFERROR(VLOOKUP(G177,Lists!$A$2:$C$28,2,FALSE),""))</f>
        <v/>
      </c>
      <c r="I177" s="14">
        <f>IF(G177="","",IFERROR(VLOOKUP(G177,Lists!$A$2:$C$28,3,FALSE),""))</f>
        <v/>
      </c>
      <c r="J177" s="15" t="n"/>
      <c r="K177" s="12" t="n"/>
    </row>
    <row r="178">
      <c r="A178" s="11" t="n"/>
      <c r="B178" s="12" t="n"/>
      <c r="C178" s="12" t="n"/>
      <c r="D178" s="13" t="n"/>
      <c r="E178" s="13" t="n"/>
      <c r="F178" s="14">
        <f>IF(OR(D178="",E178=""),"",ROUND(MOD(E178-D178,1)*1440,0))</f>
        <v/>
      </c>
      <c r="G178" s="15" t="n"/>
      <c r="H178" s="14">
        <f>IF(G178="","",IFERROR(VLOOKUP(G178,Lists!$A$2:$C$28,2,FALSE),""))</f>
        <v/>
      </c>
      <c r="I178" s="14">
        <f>IF(G178="","",IFERROR(VLOOKUP(G178,Lists!$A$2:$C$28,3,FALSE),""))</f>
        <v/>
      </c>
      <c r="J178" s="15" t="n"/>
      <c r="K178" s="12" t="n"/>
    </row>
    <row r="179">
      <c r="A179" s="11" t="n"/>
      <c r="B179" s="12" t="n"/>
      <c r="C179" s="12" t="n"/>
      <c r="D179" s="13" t="n"/>
      <c r="E179" s="13" t="n"/>
      <c r="F179" s="14">
        <f>IF(OR(D179="",E179=""),"",ROUND(MOD(E179-D179,1)*1440,0))</f>
        <v/>
      </c>
      <c r="G179" s="15" t="n"/>
      <c r="H179" s="14">
        <f>IF(G179="","",IFERROR(VLOOKUP(G179,Lists!$A$2:$C$28,2,FALSE),""))</f>
        <v/>
      </c>
      <c r="I179" s="14">
        <f>IF(G179="","",IFERROR(VLOOKUP(G179,Lists!$A$2:$C$28,3,FALSE),""))</f>
        <v/>
      </c>
      <c r="J179" s="15" t="n"/>
      <c r="K179" s="12" t="n"/>
    </row>
    <row r="180">
      <c r="A180" s="11" t="n"/>
      <c r="B180" s="12" t="n"/>
      <c r="C180" s="12" t="n"/>
      <c r="D180" s="13" t="n"/>
      <c r="E180" s="13" t="n"/>
      <c r="F180" s="14">
        <f>IF(OR(D180="",E180=""),"",ROUND(MOD(E180-D180,1)*1440,0))</f>
        <v/>
      </c>
      <c r="G180" s="15" t="n"/>
      <c r="H180" s="14">
        <f>IF(G180="","",IFERROR(VLOOKUP(G180,Lists!$A$2:$C$28,2,FALSE),""))</f>
        <v/>
      </c>
      <c r="I180" s="14">
        <f>IF(G180="","",IFERROR(VLOOKUP(G180,Lists!$A$2:$C$28,3,FALSE),""))</f>
        <v/>
      </c>
      <c r="J180" s="15" t="n"/>
      <c r="K180" s="12" t="n"/>
    </row>
    <row r="181">
      <c r="A181" s="11" t="n"/>
      <c r="B181" s="12" t="n"/>
      <c r="C181" s="12" t="n"/>
      <c r="D181" s="13" t="n"/>
      <c r="E181" s="13" t="n"/>
      <c r="F181" s="14">
        <f>IF(OR(D181="",E181=""),"",ROUND(MOD(E181-D181,1)*1440,0))</f>
        <v/>
      </c>
      <c r="G181" s="15" t="n"/>
      <c r="H181" s="14">
        <f>IF(G181="","",IFERROR(VLOOKUP(G181,Lists!$A$2:$C$28,2,FALSE),""))</f>
        <v/>
      </c>
      <c r="I181" s="14">
        <f>IF(G181="","",IFERROR(VLOOKUP(G181,Lists!$A$2:$C$28,3,FALSE),""))</f>
        <v/>
      </c>
      <c r="J181" s="15" t="n"/>
      <c r="K181" s="12" t="n"/>
    </row>
    <row r="182">
      <c r="A182" s="11" t="n"/>
      <c r="B182" s="12" t="n"/>
      <c r="C182" s="12" t="n"/>
      <c r="D182" s="13" t="n"/>
      <c r="E182" s="13" t="n"/>
      <c r="F182" s="14">
        <f>IF(OR(D182="",E182=""),"",ROUND(MOD(E182-D182,1)*1440,0))</f>
        <v/>
      </c>
      <c r="G182" s="15" t="n"/>
      <c r="H182" s="14">
        <f>IF(G182="","",IFERROR(VLOOKUP(G182,Lists!$A$2:$C$28,2,FALSE),""))</f>
        <v/>
      </c>
      <c r="I182" s="14">
        <f>IF(G182="","",IFERROR(VLOOKUP(G182,Lists!$A$2:$C$28,3,FALSE),""))</f>
        <v/>
      </c>
      <c r="J182" s="15" t="n"/>
      <c r="K182" s="12" t="n"/>
    </row>
    <row r="183">
      <c r="A183" s="11" t="n"/>
      <c r="B183" s="12" t="n"/>
      <c r="C183" s="12" t="n"/>
      <c r="D183" s="13" t="n"/>
      <c r="E183" s="13" t="n"/>
      <c r="F183" s="14">
        <f>IF(OR(D183="",E183=""),"",ROUND(MOD(E183-D183,1)*1440,0))</f>
        <v/>
      </c>
      <c r="G183" s="15" t="n"/>
      <c r="H183" s="14">
        <f>IF(G183="","",IFERROR(VLOOKUP(G183,Lists!$A$2:$C$28,2,FALSE),""))</f>
        <v/>
      </c>
      <c r="I183" s="14">
        <f>IF(G183="","",IFERROR(VLOOKUP(G183,Lists!$A$2:$C$28,3,FALSE),""))</f>
        <v/>
      </c>
      <c r="J183" s="15" t="n"/>
      <c r="K183" s="12" t="n"/>
    </row>
    <row r="184">
      <c r="A184" s="11" t="n"/>
      <c r="B184" s="12" t="n"/>
      <c r="C184" s="12" t="n"/>
      <c r="D184" s="13" t="n"/>
      <c r="E184" s="13" t="n"/>
      <c r="F184" s="14">
        <f>IF(OR(D184="",E184=""),"",ROUND(MOD(E184-D184,1)*1440,0))</f>
        <v/>
      </c>
      <c r="G184" s="15" t="n"/>
      <c r="H184" s="14">
        <f>IF(G184="","",IFERROR(VLOOKUP(G184,Lists!$A$2:$C$28,2,FALSE),""))</f>
        <v/>
      </c>
      <c r="I184" s="14">
        <f>IF(G184="","",IFERROR(VLOOKUP(G184,Lists!$A$2:$C$28,3,FALSE),""))</f>
        <v/>
      </c>
      <c r="J184" s="15" t="n"/>
      <c r="K184" s="12" t="n"/>
    </row>
    <row r="185">
      <c r="A185" s="11" t="n"/>
      <c r="B185" s="12" t="n"/>
      <c r="C185" s="12" t="n"/>
      <c r="D185" s="13" t="n"/>
      <c r="E185" s="13" t="n"/>
      <c r="F185" s="14">
        <f>IF(OR(D185="",E185=""),"",ROUND(MOD(E185-D185,1)*1440,0))</f>
        <v/>
      </c>
      <c r="G185" s="15" t="n"/>
      <c r="H185" s="14">
        <f>IF(G185="","",IFERROR(VLOOKUP(G185,Lists!$A$2:$C$28,2,FALSE),""))</f>
        <v/>
      </c>
      <c r="I185" s="14">
        <f>IF(G185="","",IFERROR(VLOOKUP(G185,Lists!$A$2:$C$28,3,FALSE),""))</f>
        <v/>
      </c>
      <c r="J185" s="15" t="n"/>
      <c r="K185" s="12" t="n"/>
    </row>
    <row r="186">
      <c r="A186" s="11" t="n"/>
      <c r="B186" s="12" t="n"/>
      <c r="C186" s="12" t="n"/>
      <c r="D186" s="13" t="n"/>
      <c r="E186" s="13" t="n"/>
      <c r="F186" s="14">
        <f>IF(OR(D186="",E186=""),"",ROUND(MOD(E186-D186,1)*1440,0))</f>
        <v/>
      </c>
      <c r="G186" s="15" t="n"/>
      <c r="H186" s="14">
        <f>IF(G186="","",IFERROR(VLOOKUP(G186,Lists!$A$2:$C$28,2,FALSE),""))</f>
        <v/>
      </c>
      <c r="I186" s="14">
        <f>IF(G186="","",IFERROR(VLOOKUP(G186,Lists!$A$2:$C$28,3,FALSE),""))</f>
        <v/>
      </c>
      <c r="J186" s="15" t="n"/>
      <c r="K186" s="12" t="n"/>
    </row>
    <row r="187">
      <c r="A187" s="11" t="n"/>
      <c r="B187" s="12" t="n"/>
      <c r="C187" s="12" t="n"/>
      <c r="D187" s="13" t="n"/>
      <c r="E187" s="13" t="n"/>
      <c r="F187" s="14">
        <f>IF(OR(D187="",E187=""),"",ROUND(MOD(E187-D187,1)*1440,0))</f>
        <v/>
      </c>
      <c r="G187" s="15" t="n"/>
      <c r="H187" s="14">
        <f>IF(G187="","",IFERROR(VLOOKUP(G187,Lists!$A$2:$C$28,2,FALSE),""))</f>
        <v/>
      </c>
      <c r="I187" s="14">
        <f>IF(G187="","",IFERROR(VLOOKUP(G187,Lists!$A$2:$C$28,3,FALSE),""))</f>
        <v/>
      </c>
      <c r="J187" s="15" t="n"/>
      <c r="K187" s="12" t="n"/>
    </row>
    <row r="188">
      <c r="A188" s="11" t="n"/>
      <c r="B188" s="12" t="n"/>
      <c r="C188" s="12" t="n"/>
      <c r="D188" s="13" t="n"/>
      <c r="E188" s="13" t="n"/>
      <c r="F188" s="14">
        <f>IF(OR(D188="",E188=""),"",ROUND(MOD(E188-D188,1)*1440,0))</f>
        <v/>
      </c>
      <c r="G188" s="15" t="n"/>
      <c r="H188" s="14">
        <f>IF(G188="","",IFERROR(VLOOKUP(G188,Lists!$A$2:$C$28,2,FALSE),""))</f>
        <v/>
      </c>
      <c r="I188" s="14">
        <f>IF(G188="","",IFERROR(VLOOKUP(G188,Lists!$A$2:$C$28,3,FALSE),""))</f>
        <v/>
      </c>
      <c r="J188" s="15" t="n"/>
      <c r="K188" s="12" t="n"/>
    </row>
    <row r="189">
      <c r="A189" s="11" t="n"/>
      <c r="B189" s="12" t="n"/>
      <c r="C189" s="12" t="n"/>
      <c r="D189" s="13" t="n"/>
      <c r="E189" s="13" t="n"/>
      <c r="F189" s="14">
        <f>IF(OR(D189="",E189=""),"",ROUND(MOD(E189-D189,1)*1440,0))</f>
        <v/>
      </c>
      <c r="G189" s="15" t="n"/>
      <c r="H189" s="14">
        <f>IF(G189="","",IFERROR(VLOOKUP(G189,Lists!$A$2:$C$28,2,FALSE),""))</f>
        <v/>
      </c>
      <c r="I189" s="14">
        <f>IF(G189="","",IFERROR(VLOOKUP(G189,Lists!$A$2:$C$28,3,FALSE),""))</f>
        <v/>
      </c>
      <c r="J189" s="15" t="n"/>
      <c r="K189" s="12" t="n"/>
    </row>
    <row r="190">
      <c r="A190" s="11" t="n"/>
      <c r="B190" s="12" t="n"/>
      <c r="C190" s="12" t="n"/>
      <c r="D190" s="13" t="n"/>
      <c r="E190" s="13" t="n"/>
      <c r="F190" s="14">
        <f>IF(OR(D190="",E190=""),"",ROUND(MOD(E190-D190,1)*1440,0))</f>
        <v/>
      </c>
      <c r="G190" s="15" t="n"/>
      <c r="H190" s="14">
        <f>IF(G190="","",IFERROR(VLOOKUP(G190,Lists!$A$2:$C$28,2,FALSE),""))</f>
        <v/>
      </c>
      <c r="I190" s="14">
        <f>IF(G190="","",IFERROR(VLOOKUP(G190,Lists!$A$2:$C$28,3,FALSE),""))</f>
        <v/>
      </c>
      <c r="J190" s="15" t="n"/>
      <c r="K190" s="12" t="n"/>
    </row>
    <row r="191">
      <c r="A191" s="11" t="n"/>
      <c r="B191" s="12" t="n"/>
      <c r="C191" s="12" t="n"/>
      <c r="D191" s="13" t="n"/>
      <c r="E191" s="13" t="n"/>
      <c r="F191" s="14">
        <f>IF(OR(D191="",E191=""),"",ROUND(MOD(E191-D191,1)*1440,0))</f>
        <v/>
      </c>
      <c r="G191" s="15" t="n"/>
      <c r="H191" s="14">
        <f>IF(G191="","",IFERROR(VLOOKUP(G191,Lists!$A$2:$C$28,2,FALSE),""))</f>
        <v/>
      </c>
      <c r="I191" s="14">
        <f>IF(G191="","",IFERROR(VLOOKUP(G191,Lists!$A$2:$C$28,3,FALSE),""))</f>
        <v/>
      </c>
      <c r="J191" s="15" t="n"/>
      <c r="K191" s="12" t="n"/>
    </row>
    <row r="192">
      <c r="A192" s="11" t="n"/>
      <c r="B192" s="12" t="n"/>
      <c r="C192" s="12" t="n"/>
      <c r="D192" s="13" t="n"/>
      <c r="E192" s="13" t="n"/>
      <c r="F192" s="14">
        <f>IF(OR(D192="",E192=""),"",ROUND(MOD(E192-D192,1)*1440,0))</f>
        <v/>
      </c>
      <c r="G192" s="15" t="n"/>
      <c r="H192" s="14">
        <f>IF(G192="","",IFERROR(VLOOKUP(G192,Lists!$A$2:$C$28,2,FALSE),""))</f>
        <v/>
      </c>
      <c r="I192" s="14">
        <f>IF(G192="","",IFERROR(VLOOKUP(G192,Lists!$A$2:$C$28,3,FALSE),""))</f>
        <v/>
      </c>
      <c r="J192" s="15" t="n"/>
      <c r="K192" s="12" t="n"/>
    </row>
    <row r="193">
      <c r="A193" s="11" t="n"/>
      <c r="B193" s="12" t="n"/>
      <c r="C193" s="12" t="n"/>
      <c r="D193" s="13" t="n"/>
      <c r="E193" s="13" t="n"/>
      <c r="F193" s="14">
        <f>IF(OR(D193="",E193=""),"",ROUND(MOD(E193-D193,1)*1440,0))</f>
        <v/>
      </c>
      <c r="G193" s="15" t="n"/>
      <c r="H193" s="14">
        <f>IF(G193="","",IFERROR(VLOOKUP(G193,Lists!$A$2:$C$28,2,FALSE),""))</f>
        <v/>
      </c>
      <c r="I193" s="14">
        <f>IF(G193="","",IFERROR(VLOOKUP(G193,Lists!$A$2:$C$28,3,FALSE),""))</f>
        <v/>
      </c>
      <c r="J193" s="15" t="n"/>
      <c r="K193" s="12" t="n"/>
    </row>
    <row r="194">
      <c r="A194" s="11" t="n"/>
      <c r="B194" s="12" t="n"/>
      <c r="C194" s="12" t="n"/>
      <c r="D194" s="13" t="n"/>
      <c r="E194" s="13" t="n"/>
      <c r="F194" s="14">
        <f>IF(OR(D194="",E194=""),"",ROUND(MOD(E194-D194,1)*1440,0))</f>
        <v/>
      </c>
      <c r="G194" s="15" t="n"/>
      <c r="H194" s="14">
        <f>IF(G194="","",IFERROR(VLOOKUP(G194,Lists!$A$2:$C$28,2,FALSE),""))</f>
        <v/>
      </c>
      <c r="I194" s="14">
        <f>IF(G194="","",IFERROR(VLOOKUP(G194,Lists!$A$2:$C$28,3,FALSE),""))</f>
        <v/>
      </c>
      <c r="J194" s="15" t="n"/>
      <c r="K194" s="12" t="n"/>
    </row>
    <row r="195">
      <c r="A195" s="11" t="n"/>
      <c r="B195" s="12" t="n"/>
      <c r="C195" s="12" t="n"/>
      <c r="D195" s="13" t="n"/>
      <c r="E195" s="13" t="n"/>
      <c r="F195" s="14">
        <f>IF(OR(D195="",E195=""),"",ROUND(MOD(E195-D195,1)*1440,0))</f>
        <v/>
      </c>
      <c r="G195" s="15" t="n"/>
      <c r="H195" s="14">
        <f>IF(G195="","",IFERROR(VLOOKUP(G195,Lists!$A$2:$C$28,2,FALSE),""))</f>
        <v/>
      </c>
      <c r="I195" s="14">
        <f>IF(G195="","",IFERROR(VLOOKUP(G195,Lists!$A$2:$C$28,3,FALSE),""))</f>
        <v/>
      </c>
      <c r="J195" s="15" t="n"/>
      <c r="K195" s="12" t="n"/>
    </row>
    <row r="196">
      <c r="A196" s="11" t="n"/>
      <c r="B196" s="12" t="n"/>
      <c r="C196" s="12" t="n"/>
      <c r="D196" s="13" t="n"/>
      <c r="E196" s="13" t="n"/>
      <c r="F196" s="14">
        <f>IF(OR(D196="",E196=""),"",ROUND(MOD(E196-D196,1)*1440,0))</f>
        <v/>
      </c>
      <c r="G196" s="15" t="n"/>
      <c r="H196" s="14">
        <f>IF(G196="","",IFERROR(VLOOKUP(G196,Lists!$A$2:$C$28,2,FALSE),""))</f>
        <v/>
      </c>
      <c r="I196" s="14">
        <f>IF(G196="","",IFERROR(VLOOKUP(G196,Lists!$A$2:$C$28,3,FALSE),""))</f>
        <v/>
      </c>
      <c r="J196" s="15" t="n"/>
      <c r="K196" s="12" t="n"/>
    </row>
    <row r="197">
      <c r="A197" s="11" t="n"/>
      <c r="B197" s="12" t="n"/>
      <c r="C197" s="12" t="n"/>
      <c r="D197" s="13" t="n"/>
      <c r="E197" s="13" t="n"/>
      <c r="F197" s="14">
        <f>IF(OR(D197="",E197=""),"",ROUND(MOD(E197-D197,1)*1440,0))</f>
        <v/>
      </c>
      <c r="G197" s="15" t="n"/>
      <c r="H197" s="14">
        <f>IF(G197="","",IFERROR(VLOOKUP(G197,Lists!$A$2:$C$28,2,FALSE),""))</f>
        <v/>
      </c>
      <c r="I197" s="14">
        <f>IF(G197="","",IFERROR(VLOOKUP(G197,Lists!$A$2:$C$28,3,FALSE),""))</f>
        <v/>
      </c>
      <c r="J197" s="15" t="n"/>
      <c r="K197" s="12" t="n"/>
    </row>
    <row r="198">
      <c r="A198" s="11" t="n"/>
      <c r="B198" s="12" t="n"/>
      <c r="C198" s="12" t="n"/>
      <c r="D198" s="13" t="n"/>
      <c r="E198" s="13" t="n"/>
      <c r="F198" s="14">
        <f>IF(OR(D198="",E198=""),"",ROUND(MOD(E198-D198,1)*1440,0))</f>
        <v/>
      </c>
      <c r="G198" s="15" t="n"/>
      <c r="H198" s="14">
        <f>IF(G198="","",IFERROR(VLOOKUP(G198,Lists!$A$2:$C$28,2,FALSE),""))</f>
        <v/>
      </c>
      <c r="I198" s="14">
        <f>IF(G198="","",IFERROR(VLOOKUP(G198,Lists!$A$2:$C$28,3,FALSE),""))</f>
        <v/>
      </c>
      <c r="J198" s="15" t="n"/>
      <c r="K198" s="12" t="n"/>
    </row>
    <row r="199">
      <c r="A199" s="11" t="n"/>
      <c r="B199" s="12" t="n"/>
      <c r="C199" s="12" t="n"/>
      <c r="D199" s="13" t="n"/>
      <c r="E199" s="13" t="n"/>
      <c r="F199" s="14">
        <f>IF(OR(D199="",E199=""),"",ROUND(MOD(E199-D199,1)*1440,0))</f>
        <v/>
      </c>
      <c r="G199" s="15" t="n"/>
      <c r="H199" s="14">
        <f>IF(G199="","",IFERROR(VLOOKUP(G199,Lists!$A$2:$C$28,2,FALSE),""))</f>
        <v/>
      </c>
      <c r="I199" s="14">
        <f>IF(G199="","",IFERROR(VLOOKUP(G199,Lists!$A$2:$C$28,3,FALSE),""))</f>
        <v/>
      </c>
      <c r="J199" s="15" t="n"/>
      <c r="K199" s="12" t="n"/>
    </row>
    <row r="200">
      <c r="A200" s="11" t="n"/>
      <c r="B200" s="12" t="n"/>
      <c r="C200" s="12" t="n"/>
      <c r="D200" s="13" t="n"/>
      <c r="E200" s="13" t="n"/>
      <c r="F200" s="14">
        <f>IF(OR(D200="",E200=""),"",ROUND(MOD(E200-D200,1)*1440,0))</f>
        <v/>
      </c>
      <c r="G200" s="15" t="n"/>
      <c r="H200" s="14">
        <f>IF(G200="","",IFERROR(VLOOKUP(G200,Lists!$A$2:$C$28,2,FALSE),""))</f>
        <v/>
      </c>
      <c r="I200" s="14">
        <f>IF(G200="","",IFERROR(VLOOKUP(G200,Lists!$A$2:$C$28,3,FALSE),""))</f>
        <v/>
      </c>
      <c r="J200" s="15" t="n"/>
      <c r="K200" s="12" t="n"/>
    </row>
    <row r="201">
      <c r="A201" s="11" t="n"/>
      <c r="B201" s="12" t="n"/>
      <c r="C201" s="12" t="n"/>
      <c r="D201" s="13" t="n"/>
      <c r="E201" s="13" t="n"/>
      <c r="F201" s="14">
        <f>IF(OR(D201="",E201=""),"",ROUND(MOD(E201-D201,1)*1440,0))</f>
        <v/>
      </c>
      <c r="G201" s="15" t="n"/>
      <c r="H201" s="14">
        <f>IF(G201="","",IFERROR(VLOOKUP(G201,Lists!$A$2:$C$28,2,FALSE),""))</f>
        <v/>
      </c>
      <c r="I201" s="14">
        <f>IF(G201="","",IFERROR(VLOOKUP(G201,Lists!$A$2:$C$28,3,FALSE),""))</f>
        <v/>
      </c>
      <c r="J201" s="15" t="n"/>
      <c r="K201" s="12" t="n"/>
    </row>
    <row r="202">
      <c r="A202" s="11" t="n"/>
      <c r="B202" s="12" t="n"/>
      <c r="C202" s="12" t="n"/>
      <c r="D202" s="13" t="n"/>
      <c r="E202" s="13" t="n"/>
      <c r="F202" s="14">
        <f>IF(OR(D202="",E202=""),"",ROUND(MOD(E202-D202,1)*1440,0))</f>
        <v/>
      </c>
      <c r="G202" s="15" t="n"/>
      <c r="H202" s="14">
        <f>IF(G202="","",IFERROR(VLOOKUP(G202,Lists!$A$2:$C$28,2,FALSE),""))</f>
        <v/>
      </c>
      <c r="I202" s="14">
        <f>IF(G202="","",IFERROR(VLOOKUP(G202,Lists!$A$2:$C$28,3,FALSE),""))</f>
        <v/>
      </c>
      <c r="J202" s="15" t="n"/>
      <c r="K202" s="12" t="n"/>
    </row>
    <row r="203">
      <c r="A203" s="11" t="n"/>
      <c r="B203" s="12" t="n"/>
      <c r="C203" s="12" t="n"/>
      <c r="D203" s="13" t="n"/>
      <c r="E203" s="13" t="n"/>
      <c r="F203" s="14">
        <f>IF(OR(D203="",E203=""),"",ROUND(MOD(E203-D203,1)*1440,0))</f>
        <v/>
      </c>
      <c r="G203" s="15" t="n"/>
      <c r="H203" s="14">
        <f>IF(G203="","",IFERROR(VLOOKUP(G203,Lists!$A$2:$C$28,2,FALSE),""))</f>
        <v/>
      </c>
      <c r="I203" s="14">
        <f>IF(G203="","",IFERROR(VLOOKUP(G203,Lists!$A$2:$C$28,3,FALSE),""))</f>
        <v/>
      </c>
      <c r="J203" s="15" t="n"/>
      <c r="K203" s="12" t="n"/>
    </row>
    <row r="204">
      <c r="A204" s="11" t="n"/>
      <c r="B204" s="12" t="n"/>
      <c r="C204" s="12" t="n"/>
      <c r="D204" s="13" t="n"/>
      <c r="E204" s="13" t="n"/>
      <c r="F204" s="14">
        <f>IF(OR(D204="",E204=""),"",ROUND(MOD(E204-D204,1)*1440,0))</f>
        <v/>
      </c>
      <c r="G204" s="15" t="n"/>
      <c r="H204" s="14">
        <f>IF(G204="","",IFERROR(VLOOKUP(G204,Lists!$A$2:$C$28,2,FALSE),""))</f>
        <v/>
      </c>
      <c r="I204" s="14">
        <f>IF(G204="","",IFERROR(VLOOKUP(G204,Lists!$A$2:$C$28,3,FALSE),""))</f>
        <v/>
      </c>
      <c r="J204" s="15" t="n"/>
      <c r="K204" s="12" t="n"/>
    </row>
    <row r="205">
      <c r="A205" s="11" t="n"/>
      <c r="B205" s="12" t="n"/>
      <c r="C205" s="12" t="n"/>
      <c r="D205" s="13" t="n"/>
      <c r="E205" s="13" t="n"/>
      <c r="F205" s="14">
        <f>IF(OR(D205="",E205=""),"",ROUND(MOD(E205-D205,1)*1440,0))</f>
        <v/>
      </c>
      <c r="G205" s="15" t="n"/>
      <c r="H205" s="14">
        <f>IF(G205="","",IFERROR(VLOOKUP(G205,Lists!$A$2:$C$28,2,FALSE),""))</f>
        <v/>
      </c>
      <c r="I205" s="14">
        <f>IF(G205="","",IFERROR(VLOOKUP(G205,Lists!$A$2:$C$28,3,FALSE),""))</f>
        <v/>
      </c>
      <c r="J205" s="15" t="n"/>
      <c r="K205" s="12" t="n"/>
    </row>
    <row r="206">
      <c r="A206" s="11" t="n"/>
      <c r="B206" s="12" t="n"/>
      <c r="C206" s="12" t="n"/>
      <c r="D206" s="13" t="n"/>
      <c r="E206" s="13" t="n"/>
      <c r="F206" s="14">
        <f>IF(OR(D206="",E206=""),"",ROUND(MOD(E206-D206,1)*1440,0))</f>
        <v/>
      </c>
      <c r="G206" s="15" t="n"/>
      <c r="H206" s="14">
        <f>IF(G206="","",IFERROR(VLOOKUP(G206,Lists!$A$2:$C$28,2,FALSE),""))</f>
        <v/>
      </c>
      <c r="I206" s="14">
        <f>IF(G206="","",IFERROR(VLOOKUP(G206,Lists!$A$2:$C$28,3,FALSE),""))</f>
        <v/>
      </c>
      <c r="J206" s="15" t="n"/>
      <c r="K206" s="12" t="n"/>
    </row>
    <row r="207">
      <c r="A207" s="11" t="n"/>
      <c r="B207" s="12" t="n"/>
      <c r="C207" s="12" t="n"/>
      <c r="D207" s="13" t="n"/>
      <c r="E207" s="13" t="n"/>
      <c r="F207" s="14">
        <f>IF(OR(D207="",E207=""),"",ROUND(MOD(E207-D207,1)*1440,0))</f>
        <v/>
      </c>
      <c r="G207" s="15" t="n"/>
      <c r="H207" s="14">
        <f>IF(G207="","",IFERROR(VLOOKUP(G207,Lists!$A$2:$C$28,2,FALSE),""))</f>
        <v/>
      </c>
      <c r="I207" s="14">
        <f>IF(G207="","",IFERROR(VLOOKUP(G207,Lists!$A$2:$C$28,3,FALSE),""))</f>
        <v/>
      </c>
      <c r="J207" s="15" t="n"/>
      <c r="K207" s="12" t="n"/>
    </row>
    <row r="208">
      <c r="A208" s="11" t="n"/>
      <c r="B208" s="12" t="n"/>
      <c r="C208" s="12" t="n"/>
      <c r="D208" s="13" t="n"/>
      <c r="E208" s="13" t="n"/>
      <c r="F208" s="14">
        <f>IF(OR(D208="",E208=""),"",ROUND(MOD(E208-D208,1)*1440,0))</f>
        <v/>
      </c>
      <c r="G208" s="15" t="n"/>
      <c r="H208" s="14">
        <f>IF(G208="","",IFERROR(VLOOKUP(G208,Lists!$A$2:$C$28,2,FALSE),""))</f>
        <v/>
      </c>
      <c r="I208" s="14">
        <f>IF(G208="","",IFERROR(VLOOKUP(G208,Lists!$A$2:$C$28,3,FALSE),""))</f>
        <v/>
      </c>
      <c r="J208" s="15" t="n"/>
      <c r="K208" s="12" t="n"/>
    </row>
    <row r="209">
      <c r="A209" s="11" t="n"/>
      <c r="B209" s="12" t="n"/>
      <c r="C209" s="12" t="n"/>
      <c r="D209" s="13" t="n"/>
      <c r="E209" s="13" t="n"/>
      <c r="F209" s="14">
        <f>IF(OR(D209="",E209=""),"",ROUND(MOD(E209-D209,1)*1440,0))</f>
        <v/>
      </c>
      <c r="G209" s="15" t="n"/>
      <c r="H209" s="14">
        <f>IF(G209="","",IFERROR(VLOOKUP(G209,Lists!$A$2:$C$28,2,FALSE),""))</f>
        <v/>
      </c>
      <c r="I209" s="14">
        <f>IF(G209="","",IFERROR(VLOOKUP(G209,Lists!$A$2:$C$28,3,FALSE),""))</f>
        <v/>
      </c>
      <c r="J209" s="15" t="n"/>
      <c r="K209" s="12" t="n"/>
    </row>
    <row r="210">
      <c r="A210" s="11" t="n"/>
      <c r="B210" s="12" t="n"/>
      <c r="C210" s="12" t="n"/>
      <c r="D210" s="13" t="n"/>
      <c r="E210" s="13" t="n"/>
      <c r="F210" s="14">
        <f>IF(OR(D210="",E210=""),"",ROUND(MOD(E210-D210,1)*1440,0))</f>
        <v/>
      </c>
      <c r="G210" s="15" t="n"/>
      <c r="H210" s="14">
        <f>IF(G210="","",IFERROR(VLOOKUP(G210,Lists!$A$2:$C$28,2,FALSE),""))</f>
        <v/>
      </c>
      <c r="I210" s="14">
        <f>IF(G210="","",IFERROR(VLOOKUP(G210,Lists!$A$2:$C$28,3,FALSE),""))</f>
        <v/>
      </c>
      <c r="J210" s="15" t="n"/>
      <c r="K210" s="12" t="n"/>
    </row>
    <row r="211">
      <c r="A211" s="11" t="n"/>
      <c r="B211" s="12" t="n"/>
      <c r="C211" s="12" t="n"/>
      <c r="D211" s="13" t="n"/>
      <c r="E211" s="13" t="n"/>
      <c r="F211" s="14">
        <f>IF(OR(D211="",E211=""),"",ROUND(MOD(E211-D211,1)*1440,0))</f>
        <v/>
      </c>
      <c r="G211" s="15" t="n"/>
      <c r="H211" s="14">
        <f>IF(G211="","",IFERROR(VLOOKUP(G211,Lists!$A$2:$C$28,2,FALSE),""))</f>
        <v/>
      </c>
      <c r="I211" s="14">
        <f>IF(G211="","",IFERROR(VLOOKUP(G211,Lists!$A$2:$C$28,3,FALSE),""))</f>
        <v/>
      </c>
      <c r="J211" s="15" t="n"/>
      <c r="K211" s="12" t="n"/>
    </row>
    <row r="212">
      <c r="A212" s="11" t="n"/>
      <c r="B212" s="12" t="n"/>
      <c r="C212" s="12" t="n"/>
      <c r="D212" s="13" t="n"/>
      <c r="E212" s="13" t="n"/>
      <c r="F212" s="14">
        <f>IF(OR(D212="",E212=""),"",ROUND(MOD(E212-D212,1)*1440,0))</f>
        <v/>
      </c>
      <c r="G212" s="15" t="n"/>
      <c r="H212" s="14">
        <f>IF(G212="","",IFERROR(VLOOKUP(G212,Lists!$A$2:$C$28,2,FALSE),""))</f>
        <v/>
      </c>
      <c r="I212" s="14">
        <f>IF(G212="","",IFERROR(VLOOKUP(G212,Lists!$A$2:$C$28,3,FALSE),""))</f>
        <v/>
      </c>
      <c r="J212" s="15" t="n"/>
      <c r="K212" s="12" t="n"/>
    </row>
    <row r="213">
      <c r="A213" s="11" t="n"/>
      <c r="B213" s="12" t="n"/>
      <c r="C213" s="12" t="n"/>
      <c r="D213" s="13" t="n"/>
      <c r="E213" s="13" t="n"/>
      <c r="F213" s="14">
        <f>IF(OR(D213="",E213=""),"",ROUND(MOD(E213-D213,1)*1440,0))</f>
        <v/>
      </c>
      <c r="G213" s="15" t="n"/>
      <c r="H213" s="14">
        <f>IF(G213="","",IFERROR(VLOOKUP(G213,Lists!$A$2:$C$28,2,FALSE),""))</f>
        <v/>
      </c>
      <c r="I213" s="14">
        <f>IF(G213="","",IFERROR(VLOOKUP(G213,Lists!$A$2:$C$28,3,FALSE),""))</f>
        <v/>
      </c>
      <c r="J213" s="15" t="n"/>
      <c r="K213" s="12" t="n"/>
    </row>
    <row r="214">
      <c r="A214" s="11" t="n"/>
      <c r="B214" s="12" t="n"/>
      <c r="C214" s="12" t="n"/>
      <c r="D214" s="13" t="n"/>
      <c r="E214" s="13" t="n"/>
      <c r="F214" s="14">
        <f>IF(OR(D214="",E214=""),"",ROUND(MOD(E214-D214,1)*1440,0))</f>
        <v/>
      </c>
      <c r="G214" s="15" t="n"/>
      <c r="H214" s="14">
        <f>IF(G214="","",IFERROR(VLOOKUP(G214,Lists!$A$2:$C$28,2,FALSE),""))</f>
        <v/>
      </c>
      <c r="I214" s="14">
        <f>IF(G214="","",IFERROR(VLOOKUP(G214,Lists!$A$2:$C$28,3,FALSE),""))</f>
        <v/>
      </c>
      <c r="J214" s="15" t="n"/>
      <c r="K214" s="12" t="n"/>
    </row>
    <row r="215">
      <c r="A215" s="11" t="n"/>
      <c r="B215" s="12" t="n"/>
      <c r="C215" s="12" t="n"/>
      <c r="D215" s="13" t="n"/>
      <c r="E215" s="13" t="n"/>
      <c r="F215" s="14">
        <f>IF(OR(D215="",E215=""),"",ROUND(MOD(E215-D215,1)*1440,0))</f>
        <v/>
      </c>
      <c r="G215" s="15" t="n"/>
      <c r="H215" s="14">
        <f>IF(G215="","",IFERROR(VLOOKUP(G215,Lists!$A$2:$C$28,2,FALSE),""))</f>
        <v/>
      </c>
      <c r="I215" s="14">
        <f>IF(G215="","",IFERROR(VLOOKUP(G215,Lists!$A$2:$C$28,3,FALSE),""))</f>
        <v/>
      </c>
      <c r="J215" s="15" t="n"/>
      <c r="K215" s="12" t="n"/>
    </row>
    <row r="216">
      <c r="A216" s="11" t="n"/>
      <c r="B216" s="12" t="n"/>
      <c r="C216" s="12" t="n"/>
      <c r="D216" s="13" t="n"/>
      <c r="E216" s="13" t="n"/>
      <c r="F216" s="14">
        <f>IF(OR(D216="",E216=""),"",ROUND(MOD(E216-D216,1)*1440,0))</f>
        <v/>
      </c>
      <c r="G216" s="15" t="n"/>
      <c r="H216" s="14">
        <f>IF(G216="","",IFERROR(VLOOKUP(G216,Lists!$A$2:$C$28,2,FALSE),""))</f>
        <v/>
      </c>
      <c r="I216" s="14">
        <f>IF(G216="","",IFERROR(VLOOKUP(G216,Lists!$A$2:$C$28,3,FALSE),""))</f>
        <v/>
      </c>
      <c r="J216" s="15" t="n"/>
      <c r="K216" s="12" t="n"/>
    </row>
    <row r="217">
      <c r="A217" s="11" t="n"/>
      <c r="B217" s="12" t="n"/>
      <c r="C217" s="12" t="n"/>
      <c r="D217" s="13" t="n"/>
      <c r="E217" s="13" t="n"/>
      <c r="F217" s="14">
        <f>IF(OR(D217="",E217=""),"",ROUND(MOD(E217-D217,1)*1440,0))</f>
        <v/>
      </c>
      <c r="G217" s="15" t="n"/>
      <c r="H217" s="14">
        <f>IF(G217="","",IFERROR(VLOOKUP(G217,Lists!$A$2:$C$28,2,FALSE),""))</f>
        <v/>
      </c>
      <c r="I217" s="14">
        <f>IF(G217="","",IFERROR(VLOOKUP(G217,Lists!$A$2:$C$28,3,FALSE),""))</f>
        <v/>
      </c>
      <c r="J217" s="15" t="n"/>
      <c r="K217" s="12" t="n"/>
    </row>
    <row r="218">
      <c r="A218" s="11" t="n"/>
      <c r="B218" s="12" t="n"/>
      <c r="C218" s="12" t="n"/>
      <c r="D218" s="13" t="n"/>
      <c r="E218" s="13" t="n"/>
      <c r="F218" s="14">
        <f>IF(OR(D218="",E218=""),"",ROUND(MOD(E218-D218,1)*1440,0))</f>
        <v/>
      </c>
      <c r="G218" s="15" t="n"/>
      <c r="H218" s="14">
        <f>IF(G218="","",IFERROR(VLOOKUP(G218,Lists!$A$2:$C$28,2,FALSE),""))</f>
        <v/>
      </c>
      <c r="I218" s="14">
        <f>IF(G218="","",IFERROR(VLOOKUP(G218,Lists!$A$2:$C$28,3,FALSE),""))</f>
        <v/>
      </c>
      <c r="J218" s="15" t="n"/>
      <c r="K218" s="12" t="n"/>
    </row>
    <row r="219">
      <c r="A219" s="11" t="n"/>
      <c r="B219" s="12" t="n"/>
      <c r="C219" s="12" t="n"/>
      <c r="D219" s="13" t="n"/>
      <c r="E219" s="13" t="n"/>
      <c r="F219" s="14">
        <f>IF(OR(D219="",E219=""),"",ROUND(MOD(E219-D219,1)*1440,0))</f>
        <v/>
      </c>
      <c r="G219" s="15" t="n"/>
      <c r="H219" s="14">
        <f>IF(G219="","",IFERROR(VLOOKUP(G219,Lists!$A$2:$C$28,2,FALSE),""))</f>
        <v/>
      </c>
      <c r="I219" s="14">
        <f>IF(G219="","",IFERROR(VLOOKUP(G219,Lists!$A$2:$C$28,3,FALSE),""))</f>
        <v/>
      </c>
      <c r="J219" s="15" t="n"/>
      <c r="K219" s="12" t="n"/>
    </row>
    <row r="220">
      <c r="A220" s="11" t="n"/>
      <c r="B220" s="12" t="n"/>
      <c r="C220" s="12" t="n"/>
      <c r="D220" s="13" t="n"/>
      <c r="E220" s="13" t="n"/>
      <c r="F220" s="14">
        <f>IF(OR(D220="",E220=""),"",ROUND(MOD(E220-D220,1)*1440,0))</f>
        <v/>
      </c>
      <c r="G220" s="15" t="n"/>
      <c r="H220" s="14">
        <f>IF(G220="","",IFERROR(VLOOKUP(G220,Lists!$A$2:$C$28,2,FALSE),""))</f>
        <v/>
      </c>
      <c r="I220" s="14">
        <f>IF(G220="","",IFERROR(VLOOKUP(G220,Lists!$A$2:$C$28,3,FALSE),""))</f>
        <v/>
      </c>
      <c r="J220" s="15" t="n"/>
      <c r="K220" s="12" t="n"/>
    </row>
    <row r="221">
      <c r="A221" s="11" t="n"/>
      <c r="B221" s="12" t="n"/>
      <c r="C221" s="12" t="n"/>
      <c r="D221" s="13" t="n"/>
      <c r="E221" s="13" t="n"/>
      <c r="F221" s="14">
        <f>IF(OR(D221="",E221=""),"",ROUND(MOD(E221-D221,1)*1440,0))</f>
        <v/>
      </c>
      <c r="G221" s="15" t="n"/>
      <c r="H221" s="14">
        <f>IF(G221="","",IFERROR(VLOOKUP(G221,Lists!$A$2:$C$28,2,FALSE),""))</f>
        <v/>
      </c>
      <c r="I221" s="14">
        <f>IF(G221="","",IFERROR(VLOOKUP(G221,Lists!$A$2:$C$28,3,FALSE),""))</f>
        <v/>
      </c>
      <c r="J221" s="15" t="n"/>
      <c r="K221" s="12" t="n"/>
    </row>
    <row r="222">
      <c r="A222" s="11" t="n"/>
      <c r="B222" s="12" t="n"/>
      <c r="C222" s="12" t="n"/>
      <c r="D222" s="13" t="n"/>
      <c r="E222" s="13" t="n"/>
      <c r="F222" s="14">
        <f>IF(OR(D222="",E222=""),"",ROUND(MOD(E222-D222,1)*1440,0))</f>
        <v/>
      </c>
      <c r="G222" s="15" t="n"/>
      <c r="H222" s="14">
        <f>IF(G222="","",IFERROR(VLOOKUP(G222,Lists!$A$2:$C$28,2,FALSE),""))</f>
        <v/>
      </c>
      <c r="I222" s="14">
        <f>IF(G222="","",IFERROR(VLOOKUP(G222,Lists!$A$2:$C$28,3,FALSE),""))</f>
        <v/>
      </c>
      <c r="J222" s="15" t="n"/>
      <c r="K222" s="12" t="n"/>
    </row>
    <row r="223">
      <c r="A223" s="11" t="n"/>
      <c r="B223" s="12" t="n"/>
      <c r="C223" s="12" t="n"/>
      <c r="D223" s="13" t="n"/>
      <c r="E223" s="13" t="n"/>
      <c r="F223" s="14">
        <f>IF(OR(D223="",E223=""),"",ROUND(MOD(E223-D223,1)*1440,0))</f>
        <v/>
      </c>
      <c r="G223" s="15" t="n"/>
      <c r="H223" s="14">
        <f>IF(G223="","",IFERROR(VLOOKUP(G223,Lists!$A$2:$C$28,2,FALSE),""))</f>
        <v/>
      </c>
      <c r="I223" s="14">
        <f>IF(G223="","",IFERROR(VLOOKUP(G223,Lists!$A$2:$C$28,3,FALSE),""))</f>
        <v/>
      </c>
      <c r="J223" s="15" t="n"/>
      <c r="K223" s="12" t="n"/>
    </row>
    <row r="224">
      <c r="A224" s="11" t="n"/>
      <c r="B224" s="12" t="n"/>
      <c r="C224" s="12" t="n"/>
      <c r="D224" s="13" t="n"/>
      <c r="E224" s="13" t="n"/>
      <c r="F224" s="14">
        <f>IF(OR(D224="",E224=""),"",ROUND(MOD(E224-D224,1)*1440,0))</f>
        <v/>
      </c>
      <c r="G224" s="15" t="n"/>
      <c r="H224" s="14">
        <f>IF(G224="","",IFERROR(VLOOKUP(G224,Lists!$A$2:$C$28,2,FALSE),""))</f>
        <v/>
      </c>
      <c r="I224" s="14">
        <f>IF(G224="","",IFERROR(VLOOKUP(G224,Lists!$A$2:$C$28,3,FALSE),""))</f>
        <v/>
      </c>
      <c r="J224" s="15" t="n"/>
      <c r="K224" s="12" t="n"/>
    </row>
    <row r="225">
      <c r="A225" s="11" t="n"/>
      <c r="B225" s="12" t="n"/>
      <c r="C225" s="12" t="n"/>
      <c r="D225" s="13" t="n"/>
      <c r="E225" s="13" t="n"/>
      <c r="F225" s="14">
        <f>IF(OR(D225="",E225=""),"",ROUND(MOD(E225-D225,1)*1440,0))</f>
        <v/>
      </c>
      <c r="G225" s="15" t="n"/>
      <c r="H225" s="14">
        <f>IF(G225="","",IFERROR(VLOOKUP(G225,Lists!$A$2:$C$28,2,FALSE),""))</f>
        <v/>
      </c>
      <c r="I225" s="14">
        <f>IF(G225="","",IFERROR(VLOOKUP(G225,Lists!$A$2:$C$28,3,FALSE),""))</f>
        <v/>
      </c>
      <c r="J225" s="15" t="n"/>
      <c r="K225" s="12" t="n"/>
    </row>
    <row r="226">
      <c r="A226" s="11" t="n"/>
      <c r="B226" s="12" t="n"/>
      <c r="C226" s="12" t="n"/>
      <c r="D226" s="13" t="n"/>
      <c r="E226" s="13" t="n"/>
      <c r="F226" s="14">
        <f>IF(OR(D226="",E226=""),"",ROUND(MOD(E226-D226,1)*1440,0))</f>
        <v/>
      </c>
      <c r="G226" s="15" t="n"/>
      <c r="H226" s="14">
        <f>IF(G226="","",IFERROR(VLOOKUP(G226,Lists!$A$2:$C$28,2,FALSE),""))</f>
        <v/>
      </c>
      <c r="I226" s="14">
        <f>IF(G226="","",IFERROR(VLOOKUP(G226,Lists!$A$2:$C$28,3,FALSE),""))</f>
        <v/>
      </c>
      <c r="J226" s="15" t="n"/>
      <c r="K226" s="12" t="n"/>
    </row>
    <row r="227">
      <c r="A227" s="11" t="n"/>
      <c r="B227" s="12" t="n"/>
      <c r="C227" s="12" t="n"/>
      <c r="D227" s="13" t="n"/>
      <c r="E227" s="13" t="n"/>
      <c r="F227" s="14">
        <f>IF(OR(D227="",E227=""),"",ROUND(MOD(E227-D227,1)*1440,0))</f>
        <v/>
      </c>
      <c r="G227" s="15" t="n"/>
      <c r="H227" s="14">
        <f>IF(G227="","",IFERROR(VLOOKUP(G227,Lists!$A$2:$C$28,2,FALSE),""))</f>
        <v/>
      </c>
      <c r="I227" s="14">
        <f>IF(G227="","",IFERROR(VLOOKUP(G227,Lists!$A$2:$C$28,3,FALSE),""))</f>
        <v/>
      </c>
      <c r="J227" s="15" t="n"/>
      <c r="K227" s="12" t="n"/>
    </row>
    <row r="228">
      <c r="A228" s="11" t="n"/>
      <c r="B228" s="12" t="n"/>
      <c r="C228" s="12" t="n"/>
      <c r="D228" s="13" t="n"/>
      <c r="E228" s="13" t="n"/>
      <c r="F228" s="14">
        <f>IF(OR(D228="",E228=""),"",ROUND(MOD(E228-D228,1)*1440,0))</f>
        <v/>
      </c>
      <c r="G228" s="15" t="n"/>
      <c r="H228" s="14">
        <f>IF(G228="","",IFERROR(VLOOKUP(G228,Lists!$A$2:$C$28,2,FALSE),""))</f>
        <v/>
      </c>
      <c r="I228" s="14">
        <f>IF(G228="","",IFERROR(VLOOKUP(G228,Lists!$A$2:$C$28,3,FALSE),""))</f>
        <v/>
      </c>
      <c r="J228" s="15" t="n"/>
      <c r="K228" s="12" t="n"/>
    </row>
    <row r="229">
      <c r="A229" s="11" t="n"/>
      <c r="B229" s="12" t="n"/>
      <c r="C229" s="12" t="n"/>
      <c r="D229" s="13" t="n"/>
      <c r="E229" s="13" t="n"/>
      <c r="F229" s="14">
        <f>IF(OR(D229="",E229=""),"",ROUND(MOD(E229-D229,1)*1440,0))</f>
        <v/>
      </c>
      <c r="G229" s="15" t="n"/>
      <c r="H229" s="14">
        <f>IF(G229="","",IFERROR(VLOOKUP(G229,Lists!$A$2:$C$28,2,FALSE),""))</f>
        <v/>
      </c>
      <c r="I229" s="14">
        <f>IF(G229="","",IFERROR(VLOOKUP(G229,Lists!$A$2:$C$28,3,FALSE),""))</f>
        <v/>
      </c>
      <c r="J229" s="15" t="n"/>
      <c r="K229" s="12" t="n"/>
    </row>
    <row r="230">
      <c r="A230" s="11" t="n"/>
      <c r="B230" s="12" t="n"/>
      <c r="C230" s="12" t="n"/>
      <c r="D230" s="13" t="n"/>
      <c r="E230" s="13" t="n"/>
      <c r="F230" s="14">
        <f>IF(OR(D230="",E230=""),"",ROUND(MOD(E230-D230,1)*1440,0))</f>
        <v/>
      </c>
      <c r="G230" s="15" t="n"/>
      <c r="H230" s="14">
        <f>IF(G230="","",IFERROR(VLOOKUP(G230,Lists!$A$2:$C$28,2,FALSE),""))</f>
        <v/>
      </c>
      <c r="I230" s="14">
        <f>IF(G230="","",IFERROR(VLOOKUP(G230,Lists!$A$2:$C$28,3,FALSE),""))</f>
        <v/>
      </c>
      <c r="J230" s="15" t="n"/>
      <c r="K230" s="12" t="n"/>
    </row>
    <row r="231">
      <c r="A231" s="11" t="n"/>
      <c r="B231" s="12" t="n"/>
      <c r="C231" s="12" t="n"/>
      <c r="D231" s="13" t="n"/>
      <c r="E231" s="13" t="n"/>
      <c r="F231" s="14">
        <f>IF(OR(D231="",E231=""),"",ROUND(MOD(E231-D231,1)*1440,0))</f>
        <v/>
      </c>
      <c r="G231" s="15" t="n"/>
      <c r="H231" s="14">
        <f>IF(G231="","",IFERROR(VLOOKUP(G231,Lists!$A$2:$C$28,2,FALSE),""))</f>
        <v/>
      </c>
      <c r="I231" s="14">
        <f>IF(G231="","",IFERROR(VLOOKUP(G231,Lists!$A$2:$C$28,3,FALSE),""))</f>
        <v/>
      </c>
      <c r="J231" s="15" t="n"/>
      <c r="K231" s="12" t="n"/>
    </row>
    <row r="232">
      <c r="A232" s="11" t="n"/>
      <c r="B232" s="12" t="n"/>
      <c r="C232" s="12" t="n"/>
      <c r="D232" s="13" t="n"/>
      <c r="E232" s="13" t="n"/>
      <c r="F232" s="14">
        <f>IF(OR(D232="",E232=""),"",ROUND(MOD(E232-D232,1)*1440,0))</f>
        <v/>
      </c>
      <c r="G232" s="15" t="n"/>
      <c r="H232" s="14">
        <f>IF(G232="","",IFERROR(VLOOKUP(G232,Lists!$A$2:$C$28,2,FALSE),""))</f>
        <v/>
      </c>
      <c r="I232" s="14">
        <f>IF(G232="","",IFERROR(VLOOKUP(G232,Lists!$A$2:$C$28,3,FALSE),""))</f>
        <v/>
      </c>
      <c r="J232" s="15" t="n"/>
      <c r="K232" s="12" t="n"/>
    </row>
    <row r="233">
      <c r="A233" s="11" t="n"/>
      <c r="B233" s="12" t="n"/>
      <c r="C233" s="12" t="n"/>
      <c r="D233" s="13" t="n"/>
      <c r="E233" s="13" t="n"/>
      <c r="F233" s="14">
        <f>IF(OR(D233="",E233=""),"",ROUND(MOD(E233-D233,1)*1440,0))</f>
        <v/>
      </c>
      <c r="G233" s="15" t="n"/>
      <c r="H233" s="14">
        <f>IF(G233="","",IFERROR(VLOOKUP(G233,Lists!$A$2:$C$28,2,FALSE),""))</f>
        <v/>
      </c>
      <c r="I233" s="14">
        <f>IF(G233="","",IFERROR(VLOOKUP(G233,Lists!$A$2:$C$28,3,FALSE),""))</f>
        <v/>
      </c>
      <c r="J233" s="15" t="n"/>
      <c r="K233" s="12" t="n"/>
    </row>
    <row r="234">
      <c r="A234" s="11" t="n"/>
      <c r="B234" s="12" t="n"/>
      <c r="C234" s="12" t="n"/>
      <c r="D234" s="13" t="n"/>
      <c r="E234" s="13" t="n"/>
      <c r="F234" s="14">
        <f>IF(OR(D234="",E234=""),"",ROUND(MOD(E234-D234,1)*1440,0))</f>
        <v/>
      </c>
      <c r="G234" s="15" t="n"/>
      <c r="H234" s="14">
        <f>IF(G234="","",IFERROR(VLOOKUP(G234,Lists!$A$2:$C$28,2,FALSE),""))</f>
        <v/>
      </c>
      <c r="I234" s="14">
        <f>IF(G234="","",IFERROR(VLOOKUP(G234,Lists!$A$2:$C$28,3,FALSE),""))</f>
        <v/>
      </c>
      <c r="J234" s="15" t="n"/>
      <c r="K234" s="12" t="n"/>
    </row>
    <row r="235">
      <c r="A235" s="11" t="n"/>
      <c r="B235" s="12" t="n"/>
      <c r="C235" s="12" t="n"/>
      <c r="D235" s="13" t="n"/>
      <c r="E235" s="13" t="n"/>
      <c r="F235" s="14">
        <f>IF(OR(D235="",E235=""),"",ROUND(MOD(E235-D235,1)*1440,0))</f>
        <v/>
      </c>
      <c r="G235" s="15" t="n"/>
      <c r="H235" s="14">
        <f>IF(G235="","",IFERROR(VLOOKUP(G235,Lists!$A$2:$C$28,2,FALSE),""))</f>
        <v/>
      </c>
      <c r="I235" s="14">
        <f>IF(G235="","",IFERROR(VLOOKUP(G235,Lists!$A$2:$C$28,3,FALSE),""))</f>
        <v/>
      </c>
      <c r="J235" s="15" t="n"/>
      <c r="K235" s="12" t="n"/>
    </row>
    <row r="236">
      <c r="A236" s="11" t="n"/>
      <c r="B236" s="12" t="n"/>
      <c r="C236" s="12" t="n"/>
      <c r="D236" s="13" t="n"/>
      <c r="E236" s="13" t="n"/>
      <c r="F236" s="14">
        <f>IF(OR(D236="",E236=""),"",ROUND(MOD(E236-D236,1)*1440,0))</f>
        <v/>
      </c>
      <c r="G236" s="15" t="n"/>
      <c r="H236" s="14">
        <f>IF(G236="","",IFERROR(VLOOKUP(G236,Lists!$A$2:$C$28,2,FALSE),""))</f>
        <v/>
      </c>
      <c r="I236" s="14">
        <f>IF(G236="","",IFERROR(VLOOKUP(G236,Lists!$A$2:$C$28,3,FALSE),""))</f>
        <v/>
      </c>
      <c r="J236" s="15" t="n"/>
      <c r="K236" s="12" t="n"/>
    </row>
    <row r="237">
      <c r="A237" s="11" t="n"/>
      <c r="B237" s="12" t="n"/>
      <c r="C237" s="12" t="n"/>
      <c r="D237" s="13" t="n"/>
      <c r="E237" s="13" t="n"/>
      <c r="F237" s="14">
        <f>IF(OR(D237="",E237=""),"",ROUND(MOD(E237-D237,1)*1440,0))</f>
        <v/>
      </c>
      <c r="G237" s="15" t="n"/>
      <c r="H237" s="14">
        <f>IF(G237="","",IFERROR(VLOOKUP(G237,Lists!$A$2:$C$28,2,FALSE),""))</f>
        <v/>
      </c>
      <c r="I237" s="14">
        <f>IF(G237="","",IFERROR(VLOOKUP(G237,Lists!$A$2:$C$28,3,FALSE),""))</f>
        <v/>
      </c>
      <c r="J237" s="15" t="n"/>
      <c r="K237" s="12" t="n"/>
    </row>
    <row r="238">
      <c r="A238" s="11" t="n"/>
      <c r="B238" s="12" t="n"/>
      <c r="C238" s="12" t="n"/>
      <c r="D238" s="13" t="n"/>
      <c r="E238" s="13" t="n"/>
      <c r="F238" s="14">
        <f>IF(OR(D238="",E238=""),"",ROUND(MOD(E238-D238,1)*1440,0))</f>
        <v/>
      </c>
      <c r="G238" s="15" t="n"/>
      <c r="H238" s="14">
        <f>IF(G238="","",IFERROR(VLOOKUP(G238,Lists!$A$2:$C$28,2,FALSE),""))</f>
        <v/>
      </c>
      <c r="I238" s="14">
        <f>IF(G238="","",IFERROR(VLOOKUP(G238,Lists!$A$2:$C$28,3,FALSE),""))</f>
        <v/>
      </c>
      <c r="J238" s="15" t="n"/>
      <c r="K238" s="12" t="n"/>
    </row>
    <row r="239">
      <c r="A239" s="11" t="n"/>
      <c r="B239" s="12" t="n"/>
      <c r="C239" s="12" t="n"/>
      <c r="D239" s="13" t="n"/>
      <c r="E239" s="13" t="n"/>
      <c r="F239" s="14">
        <f>IF(OR(D239="",E239=""),"",ROUND(MOD(E239-D239,1)*1440,0))</f>
        <v/>
      </c>
      <c r="G239" s="15" t="n"/>
      <c r="H239" s="14">
        <f>IF(G239="","",IFERROR(VLOOKUP(G239,Lists!$A$2:$C$28,2,FALSE),""))</f>
        <v/>
      </c>
      <c r="I239" s="14">
        <f>IF(G239="","",IFERROR(VLOOKUP(G239,Lists!$A$2:$C$28,3,FALSE),""))</f>
        <v/>
      </c>
      <c r="J239" s="15" t="n"/>
      <c r="K239" s="12" t="n"/>
    </row>
    <row r="240">
      <c r="A240" s="11" t="n"/>
      <c r="B240" s="12" t="n"/>
      <c r="C240" s="12" t="n"/>
      <c r="D240" s="13" t="n"/>
      <c r="E240" s="13" t="n"/>
      <c r="F240" s="14">
        <f>IF(OR(D240="",E240=""),"",ROUND(MOD(E240-D240,1)*1440,0))</f>
        <v/>
      </c>
      <c r="G240" s="15" t="n"/>
      <c r="H240" s="14">
        <f>IF(G240="","",IFERROR(VLOOKUP(G240,Lists!$A$2:$C$28,2,FALSE),""))</f>
        <v/>
      </c>
      <c r="I240" s="14">
        <f>IF(G240="","",IFERROR(VLOOKUP(G240,Lists!$A$2:$C$28,3,FALSE),""))</f>
        <v/>
      </c>
      <c r="J240" s="15" t="n"/>
      <c r="K240" s="12" t="n"/>
    </row>
    <row r="241">
      <c r="A241" s="11" t="n"/>
      <c r="B241" s="12" t="n"/>
      <c r="C241" s="12" t="n"/>
      <c r="D241" s="13" t="n"/>
      <c r="E241" s="13" t="n"/>
      <c r="F241" s="14">
        <f>IF(OR(D241="",E241=""),"",ROUND(MOD(E241-D241,1)*1440,0))</f>
        <v/>
      </c>
      <c r="G241" s="15" t="n"/>
      <c r="H241" s="14">
        <f>IF(G241="","",IFERROR(VLOOKUP(G241,Lists!$A$2:$C$28,2,FALSE),""))</f>
        <v/>
      </c>
      <c r="I241" s="14">
        <f>IF(G241="","",IFERROR(VLOOKUP(G241,Lists!$A$2:$C$28,3,FALSE),""))</f>
        <v/>
      </c>
      <c r="J241" s="15" t="n"/>
      <c r="K241" s="12" t="n"/>
    </row>
    <row r="242">
      <c r="A242" s="11" t="n"/>
      <c r="B242" s="12" t="n"/>
      <c r="C242" s="12" t="n"/>
      <c r="D242" s="13" t="n"/>
      <c r="E242" s="13" t="n"/>
      <c r="F242" s="14">
        <f>IF(OR(D242="",E242=""),"",ROUND(MOD(E242-D242,1)*1440,0))</f>
        <v/>
      </c>
      <c r="G242" s="15" t="n"/>
      <c r="H242" s="14">
        <f>IF(G242="","",IFERROR(VLOOKUP(G242,Lists!$A$2:$C$28,2,FALSE),""))</f>
        <v/>
      </c>
      <c r="I242" s="14">
        <f>IF(G242="","",IFERROR(VLOOKUP(G242,Lists!$A$2:$C$28,3,FALSE),""))</f>
        <v/>
      </c>
      <c r="J242" s="15" t="n"/>
      <c r="K242" s="12" t="n"/>
    </row>
    <row r="243">
      <c r="A243" s="11" t="n"/>
      <c r="B243" s="12" t="n"/>
      <c r="C243" s="12" t="n"/>
      <c r="D243" s="13" t="n"/>
      <c r="E243" s="13" t="n"/>
      <c r="F243" s="14">
        <f>IF(OR(D243="",E243=""),"",ROUND(MOD(E243-D243,1)*1440,0))</f>
        <v/>
      </c>
      <c r="G243" s="15" t="n"/>
      <c r="H243" s="14">
        <f>IF(G243="","",IFERROR(VLOOKUP(G243,Lists!$A$2:$C$28,2,FALSE),""))</f>
        <v/>
      </c>
      <c r="I243" s="14">
        <f>IF(G243="","",IFERROR(VLOOKUP(G243,Lists!$A$2:$C$28,3,FALSE),""))</f>
        <v/>
      </c>
      <c r="J243" s="15" t="n"/>
      <c r="K243" s="12" t="n"/>
    </row>
    <row r="244">
      <c r="A244" s="11" t="n"/>
      <c r="B244" s="12" t="n"/>
      <c r="C244" s="12" t="n"/>
      <c r="D244" s="13" t="n"/>
      <c r="E244" s="13" t="n"/>
      <c r="F244" s="14">
        <f>IF(OR(D244="",E244=""),"",ROUND(MOD(E244-D244,1)*1440,0))</f>
        <v/>
      </c>
      <c r="G244" s="15" t="n"/>
      <c r="H244" s="14">
        <f>IF(G244="","",IFERROR(VLOOKUP(G244,Lists!$A$2:$C$28,2,FALSE),""))</f>
        <v/>
      </c>
      <c r="I244" s="14">
        <f>IF(G244="","",IFERROR(VLOOKUP(G244,Lists!$A$2:$C$28,3,FALSE),""))</f>
        <v/>
      </c>
      <c r="J244" s="15" t="n"/>
      <c r="K244" s="12" t="n"/>
    </row>
    <row r="245">
      <c r="A245" s="11" t="n"/>
      <c r="B245" s="12" t="n"/>
      <c r="C245" s="12" t="n"/>
      <c r="D245" s="13" t="n"/>
      <c r="E245" s="13" t="n"/>
      <c r="F245" s="14">
        <f>IF(OR(D245="",E245=""),"",ROUND(MOD(E245-D245,1)*1440,0))</f>
        <v/>
      </c>
      <c r="G245" s="15" t="n"/>
      <c r="H245" s="14">
        <f>IF(G245="","",IFERROR(VLOOKUP(G245,Lists!$A$2:$C$28,2,FALSE),""))</f>
        <v/>
      </c>
      <c r="I245" s="14">
        <f>IF(G245="","",IFERROR(VLOOKUP(G245,Lists!$A$2:$C$28,3,FALSE),""))</f>
        <v/>
      </c>
      <c r="J245" s="15" t="n"/>
      <c r="K245" s="12" t="n"/>
    </row>
    <row r="246">
      <c r="A246" s="11" t="n"/>
      <c r="B246" s="12" t="n"/>
      <c r="C246" s="12" t="n"/>
      <c r="D246" s="13" t="n"/>
      <c r="E246" s="13" t="n"/>
      <c r="F246" s="14">
        <f>IF(OR(D246="",E246=""),"",ROUND(MOD(E246-D246,1)*1440,0))</f>
        <v/>
      </c>
      <c r="G246" s="15" t="n"/>
      <c r="H246" s="14">
        <f>IF(G246="","",IFERROR(VLOOKUP(G246,Lists!$A$2:$C$28,2,FALSE),""))</f>
        <v/>
      </c>
      <c r="I246" s="14">
        <f>IF(G246="","",IFERROR(VLOOKUP(G246,Lists!$A$2:$C$28,3,FALSE),""))</f>
        <v/>
      </c>
      <c r="J246" s="15" t="n"/>
      <c r="K246" s="12" t="n"/>
    </row>
    <row r="247">
      <c r="A247" s="11" t="n"/>
      <c r="B247" s="12" t="n"/>
      <c r="C247" s="12" t="n"/>
      <c r="D247" s="13" t="n"/>
      <c r="E247" s="13" t="n"/>
      <c r="F247" s="14">
        <f>IF(OR(D247="",E247=""),"",ROUND(MOD(E247-D247,1)*1440,0))</f>
        <v/>
      </c>
      <c r="G247" s="15" t="n"/>
      <c r="H247" s="14">
        <f>IF(G247="","",IFERROR(VLOOKUP(G247,Lists!$A$2:$C$28,2,FALSE),""))</f>
        <v/>
      </c>
      <c r="I247" s="14">
        <f>IF(G247="","",IFERROR(VLOOKUP(G247,Lists!$A$2:$C$28,3,FALSE),""))</f>
        <v/>
      </c>
      <c r="J247" s="15" t="n"/>
      <c r="K247" s="12" t="n"/>
    </row>
    <row r="248">
      <c r="A248" s="11" t="n"/>
      <c r="B248" s="12" t="n"/>
      <c r="C248" s="12" t="n"/>
      <c r="D248" s="13" t="n"/>
      <c r="E248" s="13" t="n"/>
      <c r="F248" s="14">
        <f>IF(OR(D248="",E248=""),"",ROUND(MOD(E248-D248,1)*1440,0))</f>
        <v/>
      </c>
      <c r="G248" s="15" t="n"/>
      <c r="H248" s="14">
        <f>IF(G248="","",IFERROR(VLOOKUP(G248,Lists!$A$2:$C$28,2,FALSE),""))</f>
        <v/>
      </c>
      <c r="I248" s="14">
        <f>IF(G248="","",IFERROR(VLOOKUP(G248,Lists!$A$2:$C$28,3,FALSE),""))</f>
        <v/>
      </c>
      <c r="J248" s="15" t="n"/>
      <c r="K248" s="12" t="n"/>
    </row>
    <row r="249">
      <c r="A249" s="11" t="n"/>
      <c r="B249" s="12" t="n"/>
      <c r="C249" s="12" t="n"/>
      <c r="D249" s="13" t="n"/>
      <c r="E249" s="13" t="n"/>
      <c r="F249" s="14">
        <f>IF(OR(D249="",E249=""),"",ROUND(MOD(E249-D249,1)*1440,0))</f>
        <v/>
      </c>
      <c r="G249" s="15" t="n"/>
      <c r="H249" s="14">
        <f>IF(G249="","",IFERROR(VLOOKUP(G249,Lists!$A$2:$C$28,2,FALSE),""))</f>
        <v/>
      </c>
      <c r="I249" s="14">
        <f>IF(G249="","",IFERROR(VLOOKUP(G249,Lists!$A$2:$C$28,3,FALSE),""))</f>
        <v/>
      </c>
      <c r="J249" s="15" t="n"/>
      <c r="K249" s="12" t="n"/>
    </row>
    <row r="250">
      <c r="A250" s="11" t="n"/>
      <c r="B250" s="12" t="n"/>
      <c r="C250" s="12" t="n"/>
      <c r="D250" s="13" t="n"/>
      <c r="E250" s="13" t="n"/>
      <c r="F250" s="14">
        <f>IF(OR(D250="",E250=""),"",ROUND(MOD(E250-D250,1)*1440,0))</f>
        <v/>
      </c>
      <c r="G250" s="15" t="n"/>
      <c r="H250" s="14">
        <f>IF(G250="","",IFERROR(VLOOKUP(G250,Lists!$A$2:$C$28,2,FALSE),""))</f>
        <v/>
      </c>
      <c r="I250" s="14">
        <f>IF(G250="","",IFERROR(VLOOKUP(G250,Lists!$A$2:$C$28,3,FALSE),""))</f>
        <v/>
      </c>
      <c r="J250" s="15" t="n"/>
      <c r="K250" s="12" t="n"/>
    </row>
    <row r="251">
      <c r="A251" s="11" t="n"/>
      <c r="B251" s="12" t="n"/>
      <c r="C251" s="12" t="n"/>
      <c r="D251" s="13" t="n"/>
      <c r="E251" s="13" t="n"/>
      <c r="F251" s="14">
        <f>IF(OR(D251="",E251=""),"",ROUND(MOD(E251-D251,1)*1440,0))</f>
        <v/>
      </c>
      <c r="G251" s="15" t="n"/>
      <c r="H251" s="14">
        <f>IF(G251="","",IFERROR(VLOOKUP(G251,Lists!$A$2:$C$28,2,FALSE),""))</f>
        <v/>
      </c>
      <c r="I251" s="14">
        <f>IF(G251="","",IFERROR(VLOOKUP(G251,Lists!$A$2:$C$28,3,FALSE),""))</f>
        <v/>
      </c>
      <c r="J251" s="15" t="n"/>
      <c r="K251" s="12" t="n"/>
    </row>
    <row r="252">
      <c r="A252" s="11" t="n"/>
      <c r="B252" s="12" t="n"/>
      <c r="C252" s="12" t="n"/>
      <c r="D252" s="13" t="n"/>
      <c r="E252" s="13" t="n"/>
      <c r="F252" s="14">
        <f>IF(OR(D252="",E252=""),"",ROUND(MOD(E252-D252,1)*1440,0))</f>
        <v/>
      </c>
      <c r="G252" s="15" t="n"/>
      <c r="H252" s="14">
        <f>IF(G252="","",IFERROR(VLOOKUP(G252,Lists!$A$2:$C$28,2,FALSE),""))</f>
        <v/>
      </c>
      <c r="I252" s="14">
        <f>IF(G252="","",IFERROR(VLOOKUP(G252,Lists!$A$2:$C$28,3,FALSE),""))</f>
        <v/>
      </c>
      <c r="J252" s="15" t="n"/>
      <c r="K252" s="12" t="n"/>
    </row>
    <row r="253">
      <c r="A253" s="11" t="n"/>
      <c r="B253" s="12" t="n"/>
      <c r="C253" s="12" t="n"/>
      <c r="D253" s="13" t="n"/>
      <c r="E253" s="13" t="n"/>
      <c r="F253" s="14">
        <f>IF(OR(D253="",E253=""),"",ROUND(MOD(E253-D253,1)*1440,0))</f>
        <v/>
      </c>
      <c r="G253" s="15" t="n"/>
      <c r="H253" s="14">
        <f>IF(G253="","",IFERROR(VLOOKUP(G253,Lists!$A$2:$C$28,2,FALSE),""))</f>
        <v/>
      </c>
      <c r="I253" s="14">
        <f>IF(G253="","",IFERROR(VLOOKUP(G253,Lists!$A$2:$C$28,3,FALSE),""))</f>
        <v/>
      </c>
      <c r="J253" s="15" t="n"/>
      <c r="K253" s="12" t="n"/>
    </row>
    <row r="254">
      <c r="A254" s="11" t="n"/>
      <c r="B254" s="12" t="n"/>
      <c r="C254" s="12" t="n"/>
      <c r="D254" s="13" t="n"/>
      <c r="E254" s="13" t="n"/>
      <c r="F254" s="14">
        <f>IF(OR(D254="",E254=""),"",ROUND(MOD(E254-D254,1)*1440,0))</f>
        <v/>
      </c>
      <c r="G254" s="15" t="n"/>
      <c r="H254" s="14">
        <f>IF(G254="","",IFERROR(VLOOKUP(G254,Lists!$A$2:$C$28,2,FALSE),""))</f>
        <v/>
      </c>
      <c r="I254" s="14">
        <f>IF(G254="","",IFERROR(VLOOKUP(G254,Lists!$A$2:$C$28,3,FALSE),""))</f>
        <v/>
      </c>
      <c r="J254" s="15" t="n"/>
      <c r="K254" s="12" t="n"/>
    </row>
    <row r="255">
      <c r="A255" s="11" t="n"/>
      <c r="B255" s="12" t="n"/>
      <c r="C255" s="12" t="n"/>
      <c r="D255" s="13" t="n"/>
      <c r="E255" s="13" t="n"/>
      <c r="F255" s="14">
        <f>IF(OR(D255="",E255=""),"",ROUND(MOD(E255-D255,1)*1440,0))</f>
        <v/>
      </c>
      <c r="G255" s="15" t="n"/>
      <c r="H255" s="14">
        <f>IF(G255="","",IFERROR(VLOOKUP(G255,Lists!$A$2:$C$28,2,FALSE),""))</f>
        <v/>
      </c>
      <c r="I255" s="14">
        <f>IF(G255="","",IFERROR(VLOOKUP(G255,Lists!$A$2:$C$28,3,FALSE),""))</f>
        <v/>
      </c>
      <c r="J255" s="15" t="n"/>
      <c r="K255" s="12" t="n"/>
    </row>
    <row r="256">
      <c r="A256" s="11" t="n"/>
      <c r="B256" s="12" t="n"/>
      <c r="C256" s="12" t="n"/>
      <c r="D256" s="13" t="n"/>
      <c r="E256" s="13" t="n"/>
      <c r="F256" s="14">
        <f>IF(OR(D256="",E256=""),"",ROUND(MOD(E256-D256,1)*1440,0))</f>
        <v/>
      </c>
      <c r="G256" s="15" t="n"/>
      <c r="H256" s="14">
        <f>IF(G256="","",IFERROR(VLOOKUP(G256,Lists!$A$2:$C$28,2,FALSE),""))</f>
        <v/>
      </c>
      <c r="I256" s="14">
        <f>IF(G256="","",IFERROR(VLOOKUP(G256,Lists!$A$2:$C$28,3,FALSE),""))</f>
        <v/>
      </c>
      <c r="J256" s="15" t="n"/>
      <c r="K256" s="12" t="n"/>
    </row>
    <row r="257">
      <c r="A257" s="11" t="n"/>
      <c r="B257" s="12" t="n"/>
      <c r="C257" s="12" t="n"/>
      <c r="D257" s="13" t="n"/>
      <c r="E257" s="13" t="n"/>
      <c r="F257" s="14">
        <f>IF(OR(D257="",E257=""),"",ROUND(MOD(E257-D257,1)*1440,0))</f>
        <v/>
      </c>
      <c r="G257" s="15" t="n"/>
      <c r="H257" s="14">
        <f>IF(G257="","",IFERROR(VLOOKUP(G257,Lists!$A$2:$C$28,2,FALSE),""))</f>
        <v/>
      </c>
      <c r="I257" s="14">
        <f>IF(G257="","",IFERROR(VLOOKUP(G257,Lists!$A$2:$C$28,3,FALSE),""))</f>
        <v/>
      </c>
      <c r="J257" s="15" t="n"/>
      <c r="K257" s="12" t="n"/>
    </row>
    <row r="258">
      <c r="A258" s="11" t="n"/>
      <c r="B258" s="12" t="n"/>
      <c r="C258" s="12" t="n"/>
      <c r="D258" s="13" t="n"/>
      <c r="E258" s="13" t="n"/>
      <c r="F258" s="14">
        <f>IF(OR(D258="",E258=""),"",ROUND(MOD(E258-D258,1)*1440,0))</f>
        <v/>
      </c>
      <c r="G258" s="15" t="n"/>
      <c r="H258" s="14">
        <f>IF(G258="","",IFERROR(VLOOKUP(G258,Lists!$A$2:$C$28,2,FALSE),""))</f>
        <v/>
      </c>
      <c r="I258" s="14">
        <f>IF(G258="","",IFERROR(VLOOKUP(G258,Lists!$A$2:$C$28,3,FALSE),""))</f>
        <v/>
      </c>
      <c r="J258" s="15" t="n"/>
      <c r="K258" s="12" t="n"/>
    </row>
    <row r="259">
      <c r="A259" s="11" t="n"/>
      <c r="B259" s="12" t="n"/>
      <c r="C259" s="12" t="n"/>
      <c r="D259" s="13" t="n"/>
      <c r="E259" s="13" t="n"/>
      <c r="F259" s="14">
        <f>IF(OR(D259="",E259=""),"",ROUND(MOD(E259-D259,1)*1440,0))</f>
        <v/>
      </c>
      <c r="G259" s="15" t="n"/>
      <c r="H259" s="14">
        <f>IF(G259="","",IFERROR(VLOOKUP(G259,Lists!$A$2:$C$28,2,FALSE),""))</f>
        <v/>
      </c>
      <c r="I259" s="14">
        <f>IF(G259="","",IFERROR(VLOOKUP(G259,Lists!$A$2:$C$28,3,FALSE),""))</f>
        <v/>
      </c>
      <c r="J259" s="15" t="n"/>
      <c r="K259" s="12" t="n"/>
    </row>
    <row r="260">
      <c r="A260" s="11" t="n"/>
      <c r="B260" s="12" t="n"/>
      <c r="C260" s="12" t="n"/>
      <c r="D260" s="13" t="n"/>
      <c r="E260" s="13" t="n"/>
      <c r="F260" s="14">
        <f>IF(OR(D260="",E260=""),"",ROUND(MOD(E260-D260,1)*1440,0))</f>
        <v/>
      </c>
      <c r="G260" s="15" t="n"/>
      <c r="H260" s="14">
        <f>IF(G260="","",IFERROR(VLOOKUP(G260,Lists!$A$2:$C$28,2,FALSE),""))</f>
        <v/>
      </c>
      <c r="I260" s="14">
        <f>IF(G260="","",IFERROR(VLOOKUP(G260,Lists!$A$2:$C$28,3,FALSE),""))</f>
        <v/>
      </c>
      <c r="J260" s="15" t="n"/>
      <c r="K260" s="12" t="n"/>
    </row>
    <row r="261">
      <c r="A261" s="11" t="n"/>
      <c r="B261" s="12" t="n"/>
      <c r="C261" s="12" t="n"/>
      <c r="D261" s="13" t="n"/>
      <c r="E261" s="13" t="n"/>
      <c r="F261" s="14">
        <f>IF(OR(D261="",E261=""),"",ROUND(MOD(E261-D261,1)*1440,0))</f>
        <v/>
      </c>
      <c r="G261" s="15" t="n"/>
      <c r="H261" s="14">
        <f>IF(G261="","",IFERROR(VLOOKUP(G261,Lists!$A$2:$C$28,2,FALSE),""))</f>
        <v/>
      </c>
      <c r="I261" s="14">
        <f>IF(G261="","",IFERROR(VLOOKUP(G261,Lists!$A$2:$C$28,3,FALSE),""))</f>
        <v/>
      </c>
      <c r="J261" s="15" t="n"/>
      <c r="K261" s="12" t="n"/>
    </row>
    <row r="262">
      <c r="A262" s="11" t="n"/>
      <c r="B262" s="12" t="n"/>
      <c r="C262" s="12" t="n"/>
      <c r="D262" s="13" t="n"/>
      <c r="E262" s="13" t="n"/>
      <c r="F262" s="14">
        <f>IF(OR(D262="",E262=""),"",ROUND(MOD(E262-D262,1)*1440,0))</f>
        <v/>
      </c>
      <c r="G262" s="15" t="n"/>
      <c r="H262" s="14">
        <f>IF(G262="","",IFERROR(VLOOKUP(G262,Lists!$A$2:$C$28,2,FALSE),""))</f>
        <v/>
      </c>
      <c r="I262" s="14">
        <f>IF(G262="","",IFERROR(VLOOKUP(G262,Lists!$A$2:$C$28,3,FALSE),""))</f>
        <v/>
      </c>
      <c r="J262" s="15" t="n"/>
      <c r="K262" s="12" t="n"/>
    </row>
    <row r="263">
      <c r="A263" s="11" t="n"/>
      <c r="B263" s="12" t="n"/>
      <c r="C263" s="12" t="n"/>
      <c r="D263" s="13" t="n"/>
      <c r="E263" s="13" t="n"/>
      <c r="F263" s="14">
        <f>IF(OR(D263="",E263=""),"",ROUND(MOD(E263-D263,1)*1440,0))</f>
        <v/>
      </c>
      <c r="G263" s="15" t="n"/>
      <c r="H263" s="14">
        <f>IF(G263="","",IFERROR(VLOOKUP(G263,Lists!$A$2:$C$28,2,FALSE),""))</f>
        <v/>
      </c>
      <c r="I263" s="14">
        <f>IF(G263="","",IFERROR(VLOOKUP(G263,Lists!$A$2:$C$28,3,FALSE),""))</f>
        <v/>
      </c>
      <c r="J263" s="15" t="n"/>
      <c r="K263" s="12" t="n"/>
    </row>
    <row r="264">
      <c r="A264" s="11" t="n"/>
      <c r="B264" s="12" t="n"/>
      <c r="C264" s="12" t="n"/>
      <c r="D264" s="13" t="n"/>
      <c r="E264" s="13" t="n"/>
      <c r="F264" s="14">
        <f>IF(OR(D264="",E264=""),"",ROUND(MOD(E264-D264,1)*1440,0))</f>
        <v/>
      </c>
      <c r="G264" s="15" t="n"/>
      <c r="H264" s="14">
        <f>IF(G264="","",IFERROR(VLOOKUP(G264,Lists!$A$2:$C$28,2,FALSE),""))</f>
        <v/>
      </c>
      <c r="I264" s="14">
        <f>IF(G264="","",IFERROR(VLOOKUP(G264,Lists!$A$2:$C$28,3,FALSE),""))</f>
        <v/>
      </c>
      <c r="J264" s="15" t="n"/>
      <c r="K264" s="12" t="n"/>
    </row>
    <row r="265">
      <c r="A265" s="11" t="n"/>
      <c r="B265" s="12" t="n"/>
      <c r="C265" s="12" t="n"/>
      <c r="D265" s="13" t="n"/>
      <c r="E265" s="13" t="n"/>
      <c r="F265" s="14">
        <f>IF(OR(D265="",E265=""),"",ROUND(MOD(E265-D265,1)*1440,0))</f>
        <v/>
      </c>
      <c r="G265" s="15" t="n"/>
      <c r="H265" s="14">
        <f>IF(G265="","",IFERROR(VLOOKUP(G265,Lists!$A$2:$C$28,2,FALSE),""))</f>
        <v/>
      </c>
      <c r="I265" s="14">
        <f>IF(G265="","",IFERROR(VLOOKUP(G265,Lists!$A$2:$C$28,3,FALSE),""))</f>
        <v/>
      </c>
      <c r="J265" s="15" t="n"/>
      <c r="K265" s="12" t="n"/>
    </row>
    <row r="266">
      <c r="A266" s="11" t="n"/>
      <c r="B266" s="12" t="n"/>
      <c r="C266" s="12" t="n"/>
      <c r="D266" s="13" t="n"/>
      <c r="E266" s="13" t="n"/>
      <c r="F266" s="14">
        <f>IF(OR(D266="",E266=""),"",ROUND(MOD(E266-D266,1)*1440,0))</f>
        <v/>
      </c>
      <c r="G266" s="15" t="n"/>
      <c r="H266" s="14">
        <f>IF(G266="","",IFERROR(VLOOKUP(G266,Lists!$A$2:$C$28,2,FALSE),""))</f>
        <v/>
      </c>
      <c r="I266" s="14">
        <f>IF(G266="","",IFERROR(VLOOKUP(G266,Lists!$A$2:$C$28,3,FALSE),""))</f>
        <v/>
      </c>
      <c r="J266" s="15" t="n"/>
      <c r="K266" s="12" t="n"/>
    </row>
    <row r="267">
      <c r="A267" s="11" t="n"/>
      <c r="B267" s="12" t="n"/>
      <c r="C267" s="12" t="n"/>
      <c r="D267" s="13" t="n"/>
      <c r="E267" s="13" t="n"/>
      <c r="F267" s="14">
        <f>IF(OR(D267="",E267=""),"",ROUND(MOD(E267-D267,1)*1440,0))</f>
        <v/>
      </c>
      <c r="G267" s="15" t="n"/>
      <c r="H267" s="14">
        <f>IF(G267="","",IFERROR(VLOOKUP(G267,Lists!$A$2:$C$28,2,FALSE),""))</f>
        <v/>
      </c>
      <c r="I267" s="14">
        <f>IF(G267="","",IFERROR(VLOOKUP(G267,Lists!$A$2:$C$28,3,FALSE),""))</f>
        <v/>
      </c>
      <c r="J267" s="15" t="n"/>
      <c r="K267" s="12" t="n"/>
    </row>
    <row r="268">
      <c r="A268" s="11" t="n"/>
      <c r="B268" s="12" t="n"/>
      <c r="C268" s="12" t="n"/>
      <c r="D268" s="13" t="n"/>
      <c r="E268" s="13" t="n"/>
      <c r="F268" s="14">
        <f>IF(OR(D268="",E268=""),"",ROUND(MOD(E268-D268,1)*1440,0))</f>
        <v/>
      </c>
      <c r="G268" s="15" t="n"/>
      <c r="H268" s="14">
        <f>IF(G268="","",IFERROR(VLOOKUP(G268,Lists!$A$2:$C$28,2,FALSE),""))</f>
        <v/>
      </c>
      <c r="I268" s="14">
        <f>IF(G268="","",IFERROR(VLOOKUP(G268,Lists!$A$2:$C$28,3,FALSE),""))</f>
        <v/>
      </c>
      <c r="J268" s="15" t="n"/>
      <c r="K268" s="12" t="n"/>
    </row>
    <row r="269">
      <c r="A269" s="11" t="n"/>
      <c r="B269" s="12" t="n"/>
      <c r="C269" s="12" t="n"/>
      <c r="D269" s="13" t="n"/>
      <c r="E269" s="13" t="n"/>
      <c r="F269" s="14">
        <f>IF(OR(D269="",E269=""),"",ROUND(MOD(E269-D269,1)*1440,0))</f>
        <v/>
      </c>
      <c r="G269" s="15" t="n"/>
      <c r="H269" s="14">
        <f>IF(G269="","",IFERROR(VLOOKUP(G269,Lists!$A$2:$C$28,2,FALSE),""))</f>
        <v/>
      </c>
      <c r="I269" s="14">
        <f>IF(G269="","",IFERROR(VLOOKUP(G269,Lists!$A$2:$C$28,3,FALSE),""))</f>
        <v/>
      </c>
      <c r="J269" s="15" t="n"/>
      <c r="K269" s="12" t="n"/>
    </row>
    <row r="270">
      <c r="A270" s="11" t="n"/>
      <c r="B270" s="12" t="n"/>
      <c r="C270" s="12" t="n"/>
      <c r="D270" s="13" t="n"/>
      <c r="E270" s="13" t="n"/>
      <c r="F270" s="14">
        <f>IF(OR(D270="",E270=""),"",ROUND(MOD(E270-D270,1)*1440,0))</f>
        <v/>
      </c>
      <c r="G270" s="15" t="n"/>
      <c r="H270" s="14">
        <f>IF(G270="","",IFERROR(VLOOKUP(G270,Lists!$A$2:$C$28,2,FALSE),""))</f>
        <v/>
      </c>
      <c r="I270" s="14">
        <f>IF(G270="","",IFERROR(VLOOKUP(G270,Lists!$A$2:$C$28,3,FALSE),""))</f>
        <v/>
      </c>
      <c r="J270" s="15" t="n"/>
      <c r="K270" s="12" t="n"/>
    </row>
    <row r="271">
      <c r="A271" s="11" t="n"/>
      <c r="B271" s="12" t="n"/>
      <c r="C271" s="12" t="n"/>
      <c r="D271" s="13" t="n"/>
      <c r="E271" s="13" t="n"/>
      <c r="F271" s="14">
        <f>IF(OR(D271="",E271=""),"",ROUND(MOD(E271-D271,1)*1440,0))</f>
        <v/>
      </c>
      <c r="G271" s="15" t="n"/>
      <c r="H271" s="14">
        <f>IF(G271="","",IFERROR(VLOOKUP(G271,Lists!$A$2:$C$28,2,FALSE),""))</f>
        <v/>
      </c>
      <c r="I271" s="14">
        <f>IF(G271="","",IFERROR(VLOOKUP(G271,Lists!$A$2:$C$28,3,FALSE),""))</f>
        <v/>
      </c>
      <c r="J271" s="15" t="n"/>
      <c r="K271" s="12" t="n"/>
    </row>
    <row r="272">
      <c r="A272" s="11" t="n"/>
      <c r="B272" s="12" t="n"/>
      <c r="C272" s="12" t="n"/>
      <c r="D272" s="13" t="n"/>
      <c r="E272" s="13" t="n"/>
      <c r="F272" s="14">
        <f>IF(OR(D272="",E272=""),"",ROUND(MOD(E272-D272,1)*1440,0))</f>
        <v/>
      </c>
      <c r="G272" s="15" t="n"/>
      <c r="H272" s="14">
        <f>IF(G272="","",IFERROR(VLOOKUP(G272,Lists!$A$2:$C$28,2,FALSE),""))</f>
        <v/>
      </c>
      <c r="I272" s="14">
        <f>IF(G272="","",IFERROR(VLOOKUP(G272,Lists!$A$2:$C$28,3,FALSE),""))</f>
        <v/>
      </c>
      <c r="J272" s="15" t="n"/>
      <c r="K272" s="12" t="n"/>
    </row>
    <row r="273">
      <c r="A273" s="11" t="n"/>
      <c r="B273" s="12" t="n"/>
      <c r="C273" s="12" t="n"/>
      <c r="D273" s="13" t="n"/>
      <c r="E273" s="13" t="n"/>
      <c r="F273" s="14">
        <f>IF(OR(D273="",E273=""),"",ROUND(MOD(E273-D273,1)*1440,0))</f>
        <v/>
      </c>
      <c r="G273" s="15" t="n"/>
      <c r="H273" s="14">
        <f>IF(G273="","",IFERROR(VLOOKUP(G273,Lists!$A$2:$C$28,2,FALSE),""))</f>
        <v/>
      </c>
      <c r="I273" s="14">
        <f>IF(G273="","",IFERROR(VLOOKUP(G273,Lists!$A$2:$C$28,3,FALSE),""))</f>
        <v/>
      </c>
      <c r="J273" s="15" t="n"/>
      <c r="K273" s="12" t="n"/>
    </row>
    <row r="274">
      <c r="A274" s="11" t="n"/>
      <c r="B274" s="12" t="n"/>
      <c r="C274" s="12" t="n"/>
      <c r="D274" s="13" t="n"/>
      <c r="E274" s="13" t="n"/>
      <c r="F274" s="14">
        <f>IF(OR(D274="",E274=""),"",ROUND(MOD(E274-D274,1)*1440,0))</f>
        <v/>
      </c>
      <c r="G274" s="15" t="n"/>
      <c r="H274" s="14">
        <f>IF(G274="","",IFERROR(VLOOKUP(G274,Lists!$A$2:$C$28,2,FALSE),""))</f>
        <v/>
      </c>
      <c r="I274" s="14">
        <f>IF(G274="","",IFERROR(VLOOKUP(G274,Lists!$A$2:$C$28,3,FALSE),""))</f>
        <v/>
      </c>
      <c r="J274" s="15" t="n"/>
      <c r="K274" s="12" t="n"/>
    </row>
    <row r="275">
      <c r="A275" s="11" t="n"/>
      <c r="B275" s="12" t="n"/>
      <c r="C275" s="12" t="n"/>
      <c r="D275" s="13" t="n"/>
      <c r="E275" s="13" t="n"/>
      <c r="F275" s="14">
        <f>IF(OR(D275="",E275=""),"",ROUND(MOD(E275-D275,1)*1440,0))</f>
        <v/>
      </c>
      <c r="G275" s="15" t="n"/>
      <c r="H275" s="14">
        <f>IF(G275="","",IFERROR(VLOOKUP(G275,Lists!$A$2:$C$28,2,FALSE),""))</f>
        <v/>
      </c>
      <c r="I275" s="14">
        <f>IF(G275="","",IFERROR(VLOOKUP(G275,Lists!$A$2:$C$28,3,FALSE),""))</f>
        <v/>
      </c>
      <c r="J275" s="15" t="n"/>
      <c r="K275" s="12" t="n"/>
    </row>
    <row r="276">
      <c r="A276" s="11" t="n"/>
      <c r="B276" s="12" t="n"/>
      <c r="C276" s="12" t="n"/>
      <c r="D276" s="13" t="n"/>
      <c r="E276" s="13" t="n"/>
      <c r="F276" s="14">
        <f>IF(OR(D276="",E276=""),"",ROUND(MOD(E276-D276,1)*1440,0))</f>
        <v/>
      </c>
      <c r="G276" s="15" t="n"/>
      <c r="H276" s="14">
        <f>IF(G276="","",IFERROR(VLOOKUP(G276,Lists!$A$2:$C$28,2,FALSE),""))</f>
        <v/>
      </c>
      <c r="I276" s="14">
        <f>IF(G276="","",IFERROR(VLOOKUP(G276,Lists!$A$2:$C$28,3,FALSE),""))</f>
        <v/>
      </c>
      <c r="J276" s="15" t="n"/>
      <c r="K276" s="12" t="n"/>
    </row>
    <row r="277">
      <c r="A277" s="11" t="n"/>
      <c r="B277" s="12" t="n"/>
      <c r="C277" s="12" t="n"/>
      <c r="D277" s="13" t="n"/>
      <c r="E277" s="13" t="n"/>
      <c r="F277" s="14">
        <f>IF(OR(D277="",E277=""),"",ROUND(MOD(E277-D277,1)*1440,0))</f>
        <v/>
      </c>
      <c r="G277" s="15" t="n"/>
      <c r="H277" s="14">
        <f>IF(G277="","",IFERROR(VLOOKUP(G277,Lists!$A$2:$C$28,2,FALSE),""))</f>
        <v/>
      </c>
      <c r="I277" s="14">
        <f>IF(G277="","",IFERROR(VLOOKUP(G277,Lists!$A$2:$C$28,3,FALSE),""))</f>
        <v/>
      </c>
      <c r="J277" s="15" t="n"/>
      <c r="K277" s="12" t="n"/>
    </row>
    <row r="278">
      <c r="A278" s="11" t="n"/>
      <c r="B278" s="12" t="n"/>
      <c r="C278" s="12" t="n"/>
      <c r="D278" s="13" t="n"/>
      <c r="E278" s="13" t="n"/>
      <c r="F278" s="14">
        <f>IF(OR(D278="",E278=""),"",ROUND(MOD(E278-D278,1)*1440,0))</f>
        <v/>
      </c>
      <c r="G278" s="15" t="n"/>
      <c r="H278" s="14">
        <f>IF(G278="","",IFERROR(VLOOKUP(G278,Lists!$A$2:$C$28,2,FALSE),""))</f>
        <v/>
      </c>
      <c r="I278" s="14">
        <f>IF(G278="","",IFERROR(VLOOKUP(G278,Lists!$A$2:$C$28,3,FALSE),""))</f>
        <v/>
      </c>
      <c r="J278" s="15" t="n"/>
      <c r="K278" s="12" t="n"/>
    </row>
    <row r="279">
      <c r="A279" s="11" t="n"/>
      <c r="B279" s="12" t="n"/>
      <c r="C279" s="12" t="n"/>
      <c r="D279" s="13" t="n"/>
      <c r="E279" s="13" t="n"/>
      <c r="F279" s="14">
        <f>IF(OR(D279="",E279=""),"",ROUND(MOD(E279-D279,1)*1440,0))</f>
        <v/>
      </c>
      <c r="G279" s="15" t="n"/>
      <c r="H279" s="14">
        <f>IF(G279="","",IFERROR(VLOOKUP(G279,Lists!$A$2:$C$28,2,FALSE),""))</f>
        <v/>
      </c>
      <c r="I279" s="14">
        <f>IF(G279="","",IFERROR(VLOOKUP(G279,Lists!$A$2:$C$28,3,FALSE),""))</f>
        <v/>
      </c>
      <c r="J279" s="15" t="n"/>
      <c r="K279" s="12" t="n"/>
    </row>
    <row r="280">
      <c r="A280" s="11" t="n"/>
      <c r="B280" s="12" t="n"/>
      <c r="C280" s="12" t="n"/>
      <c r="D280" s="13" t="n"/>
      <c r="E280" s="13" t="n"/>
      <c r="F280" s="14">
        <f>IF(OR(D280="",E280=""),"",ROUND(MOD(E280-D280,1)*1440,0))</f>
        <v/>
      </c>
      <c r="G280" s="15" t="n"/>
      <c r="H280" s="14">
        <f>IF(G280="","",IFERROR(VLOOKUP(G280,Lists!$A$2:$C$28,2,FALSE),""))</f>
        <v/>
      </c>
      <c r="I280" s="14">
        <f>IF(G280="","",IFERROR(VLOOKUP(G280,Lists!$A$2:$C$28,3,FALSE),""))</f>
        <v/>
      </c>
      <c r="J280" s="15" t="n"/>
      <c r="K280" s="12" t="n"/>
    </row>
    <row r="281">
      <c r="A281" s="11" t="n"/>
      <c r="B281" s="12" t="n"/>
      <c r="C281" s="12" t="n"/>
      <c r="D281" s="13" t="n"/>
      <c r="E281" s="13" t="n"/>
      <c r="F281" s="14">
        <f>IF(OR(D281="",E281=""),"",ROUND(MOD(E281-D281,1)*1440,0))</f>
        <v/>
      </c>
      <c r="G281" s="15" t="n"/>
      <c r="H281" s="14">
        <f>IF(G281="","",IFERROR(VLOOKUP(G281,Lists!$A$2:$C$28,2,FALSE),""))</f>
        <v/>
      </c>
      <c r="I281" s="14">
        <f>IF(G281="","",IFERROR(VLOOKUP(G281,Lists!$A$2:$C$28,3,FALSE),""))</f>
        <v/>
      </c>
      <c r="J281" s="15" t="n"/>
      <c r="K281" s="12" t="n"/>
    </row>
    <row r="282">
      <c r="A282" s="11" t="n"/>
      <c r="B282" s="12" t="n"/>
      <c r="C282" s="12" t="n"/>
      <c r="D282" s="13" t="n"/>
      <c r="E282" s="13" t="n"/>
      <c r="F282" s="14">
        <f>IF(OR(D282="",E282=""),"",ROUND(MOD(E282-D282,1)*1440,0))</f>
        <v/>
      </c>
      <c r="G282" s="15" t="n"/>
      <c r="H282" s="14">
        <f>IF(G282="","",IFERROR(VLOOKUP(G282,Lists!$A$2:$C$28,2,FALSE),""))</f>
        <v/>
      </c>
      <c r="I282" s="14">
        <f>IF(G282="","",IFERROR(VLOOKUP(G282,Lists!$A$2:$C$28,3,FALSE),""))</f>
        <v/>
      </c>
      <c r="J282" s="15" t="n"/>
      <c r="K282" s="12" t="n"/>
    </row>
    <row r="283">
      <c r="A283" s="11" t="n"/>
      <c r="B283" s="12" t="n"/>
      <c r="C283" s="12" t="n"/>
      <c r="D283" s="13" t="n"/>
      <c r="E283" s="13" t="n"/>
      <c r="F283" s="14">
        <f>IF(OR(D283="",E283=""),"",ROUND(MOD(E283-D283,1)*1440,0))</f>
        <v/>
      </c>
      <c r="G283" s="15" t="n"/>
      <c r="H283" s="14">
        <f>IF(G283="","",IFERROR(VLOOKUP(G283,Lists!$A$2:$C$28,2,FALSE),""))</f>
        <v/>
      </c>
      <c r="I283" s="14">
        <f>IF(G283="","",IFERROR(VLOOKUP(G283,Lists!$A$2:$C$28,3,FALSE),""))</f>
        <v/>
      </c>
      <c r="J283" s="15" t="n"/>
      <c r="K283" s="12" t="n"/>
    </row>
    <row r="284">
      <c r="A284" s="11" t="n"/>
      <c r="B284" s="12" t="n"/>
      <c r="C284" s="12" t="n"/>
      <c r="D284" s="13" t="n"/>
      <c r="E284" s="13" t="n"/>
      <c r="F284" s="14">
        <f>IF(OR(D284="",E284=""),"",ROUND(MOD(E284-D284,1)*1440,0))</f>
        <v/>
      </c>
      <c r="G284" s="15" t="n"/>
      <c r="H284" s="14">
        <f>IF(G284="","",IFERROR(VLOOKUP(G284,Lists!$A$2:$C$28,2,FALSE),""))</f>
        <v/>
      </c>
      <c r="I284" s="14">
        <f>IF(G284="","",IFERROR(VLOOKUP(G284,Lists!$A$2:$C$28,3,FALSE),""))</f>
        <v/>
      </c>
      <c r="J284" s="15" t="n"/>
      <c r="K284" s="12" t="n"/>
    </row>
    <row r="285">
      <c r="A285" s="11" t="n"/>
      <c r="B285" s="12" t="n"/>
      <c r="C285" s="12" t="n"/>
      <c r="D285" s="13" t="n"/>
      <c r="E285" s="13" t="n"/>
      <c r="F285" s="14">
        <f>IF(OR(D285="",E285=""),"",ROUND(MOD(E285-D285,1)*1440,0))</f>
        <v/>
      </c>
      <c r="G285" s="15" t="n"/>
      <c r="H285" s="14">
        <f>IF(G285="","",IFERROR(VLOOKUP(G285,Lists!$A$2:$C$28,2,FALSE),""))</f>
        <v/>
      </c>
      <c r="I285" s="14">
        <f>IF(G285="","",IFERROR(VLOOKUP(G285,Lists!$A$2:$C$28,3,FALSE),""))</f>
        <v/>
      </c>
      <c r="J285" s="15" t="n"/>
      <c r="K285" s="12" t="n"/>
    </row>
    <row r="286">
      <c r="A286" s="11" t="n"/>
      <c r="B286" s="12" t="n"/>
      <c r="C286" s="12" t="n"/>
      <c r="D286" s="13" t="n"/>
      <c r="E286" s="13" t="n"/>
      <c r="F286" s="14">
        <f>IF(OR(D286="",E286=""),"",ROUND(MOD(E286-D286,1)*1440,0))</f>
        <v/>
      </c>
      <c r="G286" s="15" t="n"/>
      <c r="H286" s="14">
        <f>IF(G286="","",IFERROR(VLOOKUP(G286,Lists!$A$2:$C$28,2,FALSE),""))</f>
        <v/>
      </c>
      <c r="I286" s="14">
        <f>IF(G286="","",IFERROR(VLOOKUP(G286,Lists!$A$2:$C$28,3,FALSE),""))</f>
        <v/>
      </c>
      <c r="J286" s="15" t="n"/>
      <c r="K286" s="12" t="n"/>
    </row>
    <row r="287">
      <c r="A287" s="11" t="n"/>
      <c r="B287" s="12" t="n"/>
      <c r="C287" s="12" t="n"/>
      <c r="D287" s="13" t="n"/>
      <c r="E287" s="13" t="n"/>
      <c r="F287" s="14">
        <f>IF(OR(D287="",E287=""),"",ROUND(MOD(E287-D287,1)*1440,0))</f>
        <v/>
      </c>
      <c r="G287" s="15" t="n"/>
      <c r="H287" s="14">
        <f>IF(G287="","",IFERROR(VLOOKUP(G287,Lists!$A$2:$C$28,2,FALSE),""))</f>
        <v/>
      </c>
      <c r="I287" s="14">
        <f>IF(G287="","",IFERROR(VLOOKUP(G287,Lists!$A$2:$C$28,3,FALSE),""))</f>
        <v/>
      </c>
      <c r="J287" s="15" t="n"/>
      <c r="K287" s="12" t="n"/>
    </row>
    <row r="288">
      <c r="A288" s="11" t="n"/>
      <c r="B288" s="12" t="n"/>
      <c r="C288" s="12" t="n"/>
      <c r="D288" s="13" t="n"/>
      <c r="E288" s="13" t="n"/>
      <c r="F288" s="14">
        <f>IF(OR(D288="",E288=""),"",ROUND(MOD(E288-D288,1)*1440,0))</f>
        <v/>
      </c>
      <c r="G288" s="15" t="n"/>
      <c r="H288" s="14">
        <f>IF(G288="","",IFERROR(VLOOKUP(G288,Lists!$A$2:$C$28,2,FALSE),""))</f>
        <v/>
      </c>
      <c r="I288" s="14">
        <f>IF(G288="","",IFERROR(VLOOKUP(G288,Lists!$A$2:$C$28,3,FALSE),""))</f>
        <v/>
      </c>
      <c r="J288" s="15" t="n"/>
      <c r="K288" s="12" t="n"/>
    </row>
    <row r="289">
      <c r="A289" s="11" t="n"/>
      <c r="B289" s="12" t="n"/>
      <c r="C289" s="12" t="n"/>
      <c r="D289" s="13" t="n"/>
      <c r="E289" s="13" t="n"/>
      <c r="F289" s="14">
        <f>IF(OR(D289="",E289=""),"",ROUND(MOD(E289-D289,1)*1440,0))</f>
        <v/>
      </c>
      <c r="G289" s="15" t="n"/>
      <c r="H289" s="14">
        <f>IF(G289="","",IFERROR(VLOOKUP(G289,Lists!$A$2:$C$28,2,FALSE),""))</f>
        <v/>
      </c>
      <c r="I289" s="14">
        <f>IF(G289="","",IFERROR(VLOOKUP(G289,Lists!$A$2:$C$28,3,FALSE),""))</f>
        <v/>
      </c>
      <c r="J289" s="15" t="n"/>
      <c r="K289" s="12" t="n"/>
    </row>
    <row r="290">
      <c r="A290" s="11" t="n"/>
      <c r="B290" s="12" t="n"/>
      <c r="C290" s="12" t="n"/>
      <c r="D290" s="13" t="n"/>
      <c r="E290" s="13" t="n"/>
      <c r="F290" s="14">
        <f>IF(OR(D290="",E290=""),"",ROUND(MOD(E290-D290,1)*1440,0))</f>
        <v/>
      </c>
      <c r="G290" s="15" t="n"/>
      <c r="H290" s="14">
        <f>IF(G290="","",IFERROR(VLOOKUP(G290,Lists!$A$2:$C$28,2,FALSE),""))</f>
        <v/>
      </c>
      <c r="I290" s="14">
        <f>IF(G290="","",IFERROR(VLOOKUP(G290,Lists!$A$2:$C$28,3,FALSE),""))</f>
        <v/>
      </c>
      <c r="J290" s="15" t="n"/>
      <c r="K290" s="12" t="n"/>
    </row>
    <row r="291">
      <c r="A291" s="11" t="n"/>
      <c r="B291" s="12" t="n"/>
      <c r="C291" s="12" t="n"/>
      <c r="D291" s="13" t="n"/>
      <c r="E291" s="13" t="n"/>
      <c r="F291" s="14">
        <f>IF(OR(D291="",E291=""),"",ROUND(MOD(E291-D291,1)*1440,0))</f>
        <v/>
      </c>
      <c r="G291" s="15" t="n"/>
      <c r="H291" s="14">
        <f>IF(G291="","",IFERROR(VLOOKUP(G291,Lists!$A$2:$C$28,2,FALSE),""))</f>
        <v/>
      </c>
      <c r="I291" s="14">
        <f>IF(G291="","",IFERROR(VLOOKUP(G291,Lists!$A$2:$C$28,3,FALSE),""))</f>
        <v/>
      </c>
      <c r="J291" s="15" t="n"/>
      <c r="K291" s="12" t="n"/>
    </row>
    <row r="292">
      <c r="A292" s="11" t="n"/>
      <c r="B292" s="12" t="n"/>
      <c r="C292" s="12" t="n"/>
      <c r="D292" s="13" t="n"/>
      <c r="E292" s="13" t="n"/>
      <c r="F292" s="14">
        <f>IF(OR(D292="",E292=""),"",ROUND(MOD(E292-D292,1)*1440,0))</f>
        <v/>
      </c>
      <c r="G292" s="15" t="n"/>
      <c r="H292" s="14">
        <f>IF(G292="","",IFERROR(VLOOKUP(G292,Lists!$A$2:$C$28,2,FALSE),""))</f>
        <v/>
      </c>
      <c r="I292" s="14">
        <f>IF(G292="","",IFERROR(VLOOKUP(G292,Lists!$A$2:$C$28,3,FALSE),""))</f>
        <v/>
      </c>
      <c r="J292" s="15" t="n"/>
      <c r="K292" s="12" t="n"/>
    </row>
    <row r="293">
      <c r="A293" s="11" t="n"/>
      <c r="B293" s="12" t="n"/>
      <c r="C293" s="12" t="n"/>
      <c r="D293" s="13" t="n"/>
      <c r="E293" s="13" t="n"/>
      <c r="F293" s="14">
        <f>IF(OR(D293="",E293=""),"",ROUND(MOD(E293-D293,1)*1440,0))</f>
        <v/>
      </c>
      <c r="G293" s="15" t="n"/>
      <c r="H293" s="14">
        <f>IF(G293="","",IFERROR(VLOOKUP(G293,Lists!$A$2:$C$28,2,FALSE),""))</f>
        <v/>
      </c>
      <c r="I293" s="14">
        <f>IF(G293="","",IFERROR(VLOOKUP(G293,Lists!$A$2:$C$28,3,FALSE),""))</f>
        <v/>
      </c>
      <c r="J293" s="15" t="n"/>
      <c r="K293" s="12" t="n"/>
    </row>
    <row r="294">
      <c r="A294" s="11" t="n"/>
      <c r="B294" s="12" t="n"/>
      <c r="C294" s="12" t="n"/>
      <c r="D294" s="13" t="n"/>
      <c r="E294" s="13" t="n"/>
      <c r="F294" s="14">
        <f>IF(OR(D294="",E294=""),"",ROUND(MOD(E294-D294,1)*1440,0))</f>
        <v/>
      </c>
      <c r="G294" s="15" t="n"/>
      <c r="H294" s="14">
        <f>IF(G294="","",IFERROR(VLOOKUP(G294,Lists!$A$2:$C$28,2,FALSE),""))</f>
        <v/>
      </c>
      <c r="I294" s="14">
        <f>IF(G294="","",IFERROR(VLOOKUP(G294,Lists!$A$2:$C$28,3,FALSE),""))</f>
        <v/>
      </c>
      <c r="J294" s="15" t="n"/>
      <c r="K294" s="12" t="n"/>
    </row>
    <row r="295">
      <c r="A295" s="11" t="n"/>
      <c r="B295" s="12" t="n"/>
      <c r="C295" s="12" t="n"/>
      <c r="D295" s="13" t="n"/>
      <c r="E295" s="13" t="n"/>
      <c r="F295" s="14">
        <f>IF(OR(D295="",E295=""),"",ROUND(MOD(E295-D295,1)*1440,0))</f>
        <v/>
      </c>
      <c r="G295" s="15" t="n"/>
      <c r="H295" s="14">
        <f>IF(G295="","",IFERROR(VLOOKUP(G295,Lists!$A$2:$C$28,2,FALSE),""))</f>
        <v/>
      </c>
      <c r="I295" s="14">
        <f>IF(G295="","",IFERROR(VLOOKUP(G295,Lists!$A$2:$C$28,3,FALSE),""))</f>
        <v/>
      </c>
      <c r="J295" s="15" t="n"/>
      <c r="K295" s="12" t="n"/>
    </row>
    <row r="296">
      <c r="A296" s="11" t="n"/>
      <c r="B296" s="12" t="n"/>
      <c r="C296" s="12" t="n"/>
      <c r="D296" s="13" t="n"/>
      <c r="E296" s="13" t="n"/>
      <c r="F296" s="14">
        <f>IF(OR(D296="",E296=""),"",ROUND(MOD(E296-D296,1)*1440,0))</f>
        <v/>
      </c>
      <c r="G296" s="15" t="n"/>
      <c r="H296" s="14">
        <f>IF(G296="","",IFERROR(VLOOKUP(G296,Lists!$A$2:$C$28,2,FALSE),""))</f>
        <v/>
      </c>
      <c r="I296" s="14">
        <f>IF(G296="","",IFERROR(VLOOKUP(G296,Lists!$A$2:$C$28,3,FALSE),""))</f>
        <v/>
      </c>
      <c r="J296" s="15" t="n"/>
      <c r="K296" s="12" t="n"/>
    </row>
    <row r="297">
      <c r="A297" s="11" t="n"/>
      <c r="B297" s="12" t="n"/>
      <c r="C297" s="12" t="n"/>
      <c r="D297" s="13" t="n"/>
      <c r="E297" s="13" t="n"/>
      <c r="F297" s="14">
        <f>IF(OR(D297="",E297=""),"",ROUND(MOD(E297-D297,1)*1440,0))</f>
        <v/>
      </c>
      <c r="G297" s="15" t="n"/>
      <c r="H297" s="14">
        <f>IF(G297="","",IFERROR(VLOOKUP(G297,Lists!$A$2:$C$28,2,FALSE),""))</f>
        <v/>
      </c>
      <c r="I297" s="14">
        <f>IF(G297="","",IFERROR(VLOOKUP(G297,Lists!$A$2:$C$28,3,FALSE),""))</f>
        <v/>
      </c>
      <c r="J297" s="15" t="n"/>
      <c r="K297" s="12" t="n"/>
    </row>
    <row r="298">
      <c r="A298" s="11" t="n"/>
      <c r="B298" s="12" t="n"/>
      <c r="C298" s="12" t="n"/>
      <c r="D298" s="13" t="n"/>
      <c r="E298" s="13" t="n"/>
      <c r="F298" s="14">
        <f>IF(OR(D298="",E298=""),"",ROUND(MOD(E298-D298,1)*1440,0))</f>
        <v/>
      </c>
      <c r="G298" s="15" t="n"/>
      <c r="H298" s="14">
        <f>IF(G298="","",IFERROR(VLOOKUP(G298,Lists!$A$2:$C$28,2,FALSE),""))</f>
        <v/>
      </c>
      <c r="I298" s="14">
        <f>IF(G298="","",IFERROR(VLOOKUP(G298,Lists!$A$2:$C$28,3,FALSE),""))</f>
        <v/>
      </c>
      <c r="J298" s="15" t="n"/>
      <c r="K298" s="12" t="n"/>
    </row>
    <row r="299">
      <c r="A299" s="11" t="n"/>
      <c r="B299" s="12" t="n"/>
      <c r="C299" s="12" t="n"/>
      <c r="D299" s="13" t="n"/>
      <c r="E299" s="13" t="n"/>
      <c r="F299" s="14">
        <f>IF(OR(D299="",E299=""),"",ROUND(MOD(E299-D299,1)*1440,0))</f>
        <v/>
      </c>
      <c r="G299" s="15" t="n"/>
      <c r="H299" s="14">
        <f>IF(G299="","",IFERROR(VLOOKUP(G299,Lists!$A$2:$C$28,2,FALSE),""))</f>
        <v/>
      </c>
      <c r="I299" s="14">
        <f>IF(G299="","",IFERROR(VLOOKUP(G299,Lists!$A$2:$C$28,3,FALSE),""))</f>
        <v/>
      </c>
      <c r="J299" s="15" t="n"/>
      <c r="K299" s="12" t="n"/>
    </row>
    <row r="300">
      <c r="A300" s="11" t="n"/>
      <c r="B300" s="12" t="n"/>
      <c r="C300" s="12" t="n"/>
      <c r="D300" s="13" t="n"/>
      <c r="E300" s="13" t="n"/>
      <c r="F300" s="14">
        <f>IF(OR(D300="",E300=""),"",ROUND(MOD(E300-D300,1)*1440,0))</f>
        <v/>
      </c>
      <c r="G300" s="15" t="n"/>
      <c r="H300" s="14">
        <f>IF(G300="","",IFERROR(VLOOKUP(G300,Lists!$A$2:$C$28,2,FALSE),""))</f>
        <v/>
      </c>
      <c r="I300" s="14">
        <f>IF(G300="","",IFERROR(VLOOKUP(G300,Lists!$A$2:$C$28,3,FALSE),""))</f>
        <v/>
      </c>
      <c r="J300" s="15" t="n"/>
      <c r="K300" s="12" t="n"/>
    </row>
    <row r="301">
      <c r="A301" s="11" t="n"/>
      <c r="B301" s="12" t="n"/>
      <c r="C301" s="12" t="n"/>
      <c r="D301" s="13" t="n"/>
      <c r="E301" s="13" t="n"/>
      <c r="F301" s="14">
        <f>IF(OR(D301="",E301=""),"",ROUND(MOD(E301-D301,1)*1440,0))</f>
        <v/>
      </c>
      <c r="G301" s="15" t="n"/>
      <c r="H301" s="14">
        <f>IF(G301="","",IFERROR(VLOOKUP(G301,Lists!$A$2:$C$28,2,FALSE),""))</f>
        <v/>
      </c>
      <c r="I301" s="14">
        <f>IF(G301="","",IFERROR(VLOOKUP(G301,Lists!$A$2:$C$28,3,FALSE),""))</f>
        <v/>
      </c>
      <c r="J301" s="15" t="n"/>
      <c r="K301" s="12" t="n"/>
    </row>
    <row r="302">
      <c r="A302" s="11" t="n"/>
      <c r="B302" s="12" t="n"/>
      <c r="C302" s="12" t="n"/>
      <c r="D302" s="13" t="n"/>
      <c r="E302" s="13" t="n"/>
      <c r="F302" s="14">
        <f>IF(OR(D302="",E302=""),"",ROUND(MOD(E302-D302,1)*1440,0))</f>
        <v/>
      </c>
      <c r="G302" s="15" t="n"/>
      <c r="H302" s="14">
        <f>IF(G302="","",IFERROR(VLOOKUP(G302,Lists!$A$2:$C$28,2,FALSE),""))</f>
        <v/>
      </c>
      <c r="I302" s="14">
        <f>IF(G302="","",IFERROR(VLOOKUP(G302,Lists!$A$2:$C$28,3,FALSE),""))</f>
        <v/>
      </c>
      <c r="J302" s="15" t="n"/>
      <c r="K302" s="12" t="n"/>
    </row>
    <row r="303">
      <c r="A303" s="11" t="n"/>
      <c r="B303" s="12" t="n"/>
      <c r="C303" s="12" t="n"/>
      <c r="D303" s="13" t="n"/>
      <c r="E303" s="13" t="n"/>
      <c r="F303" s="14">
        <f>IF(OR(D303="",E303=""),"",ROUND(MOD(E303-D303,1)*1440,0))</f>
        <v/>
      </c>
      <c r="G303" s="15" t="n"/>
      <c r="H303" s="14">
        <f>IF(G303="","",IFERROR(VLOOKUP(G303,Lists!$A$2:$C$28,2,FALSE),""))</f>
        <v/>
      </c>
      <c r="I303" s="14">
        <f>IF(G303="","",IFERROR(VLOOKUP(G303,Lists!$A$2:$C$28,3,FALSE),""))</f>
        <v/>
      </c>
      <c r="J303" s="15" t="n"/>
      <c r="K303" s="12" t="n"/>
    </row>
    <row r="304">
      <c r="A304" s="11" t="n"/>
      <c r="B304" s="12" t="n"/>
      <c r="C304" s="12" t="n"/>
      <c r="D304" s="13" t="n"/>
      <c r="E304" s="13" t="n"/>
      <c r="F304" s="14">
        <f>IF(OR(D304="",E304=""),"",ROUND(MOD(E304-D304,1)*1440,0))</f>
        <v/>
      </c>
      <c r="G304" s="15" t="n"/>
      <c r="H304" s="14">
        <f>IF(G304="","",IFERROR(VLOOKUP(G304,Lists!$A$2:$C$28,2,FALSE),""))</f>
        <v/>
      </c>
      <c r="I304" s="14">
        <f>IF(G304="","",IFERROR(VLOOKUP(G304,Lists!$A$2:$C$28,3,FALSE),""))</f>
        <v/>
      </c>
      <c r="J304" s="15" t="n"/>
      <c r="K304" s="12" t="n"/>
    </row>
    <row r="305">
      <c r="A305" s="11" t="n"/>
      <c r="B305" s="12" t="n"/>
      <c r="C305" s="12" t="n"/>
      <c r="D305" s="13" t="n"/>
      <c r="E305" s="13" t="n"/>
      <c r="F305" s="14">
        <f>IF(OR(D305="",E305=""),"",ROUND(MOD(E305-D305,1)*1440,0))</f>
        <v/>
      </c>
      <c r="G305" s="15" t="n"/>
      <c r="H305" s="14">
        <f>IF(G305="","",IFERROR(VLOOKUP(G305,Lists!$A$2:$C$28,2,FALSE),""))</f>
        <v/>
      </c>
      <c r="I305" s="14">
        <f>IF(G305="","",IFERROR(VLOOKUP(G305,Lists!$A$2:$C$28,3,FALSE),""))</f>
        <v/>
      </c>
      <c r="J305" s="15" t="n"/>
      <c r="K305" s="12" t="n"/>
    </row>
  </sheetData>
  <mergeCells count="5">
    <mergeCell ref="B2:C2"/>
    <mergeCell ref="A3:K3"/>
    <mergeCell ref="E2:F2"/>
    <mergeCell ref="A1:F1"/>
    <mergeCell ref="H1:K1"/>
  </mergeCells>
  <conditionalFormatting sqref="I6:I305">
    <cfRule type="expression" priority="1" dxfId="0">
      <formula>I6="Breakdown"</formula>
    </cfRule>
  </conditionalFormatting>
  <dataValidations count="1">
    <dataValidation sqref="G6:G305" showDropDown="0" showInputMessage="0" showErrorMessage="0" allowBlank="1" type="list">
      <formula1>=Lists!$A$2:$A$28</formula1>
    </dataValidation>
  </dataValidations>
  <pageMargins left="0.75" right="0.75" top="1" bottom="1" header="0.5" footer="0.5"/>
  <pageSetup orientation="landscape" paperSize="9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2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10" customWidth="1" min="3" max="3"/>
    <col width="12" customWidth="1" min="4" max="4"/>
    <col width="4" customWidth="1" min="5" max="5"/>
    <col width="16" customWidth="1" min="6" max="6"/>
    <col width="12" customWidth="1" min="7" max="7"/>
    <col width="12" customWidth="1" min="8" max="8"/>
  </cols>
  <sheetData>
    <row r="1">
      <c r="A1" s="1" t="inlineStr">
        <is>
          <t>DOWNTIME SUMMARY — EXAMPLE SHEET</t>
        </is>
      </c>
    </row>
    <row r="3">
      <c r="A3" s="16" t="inlineStr">
        <is>
          <t>Group</t>
        </is>
      </c>
      <c r="B3" s="16" t="inlineStr">
        <is>
          <t>Minutes</t>
        </is>
      </c>
      <c r="C3" s="16" t="inlineStr">
        <is>
          <t>Stops</t>
        </is>
      </c>
      <c r="D3" s="16" t="inlineStr">
        <is>
          <t>% of time</t>
        </is>
      </c>
      <c r="F3" s="17" t="inlineStr">
        <is>
          <t>Breakdowns</t>
        </is>
      </c>
      <c r="G3" t="inlineStr"/>
    </row>
    <row r="4">
      <c r="A4" s="18" t="inlineStr">
        <is>
          <t>Breakdown</t>
        </is>
      </c>
      <c r="B4" s="19">
        <f>SUMIF('Example'!$H$6:$H$305,A4,'Example'!$F$6:$F$305)</f>
        <v/>
      </c>
      <c r="C4" s="19">
        <f>COUNTIF('Example'!$H$6:$H$305,A4)</f>
        <v/>
      </c>
      <c r="D4" s="20">
        <f>IF(SUM($B$4:$B$11)=0,"",B4/SUM($B$4:$B$11))</f>
        <v/>
      </c>
      <c r="F4" s="21" t="inlineStr">
        <is>
          <t>Breakdown stops</t>
        </is>
      </c>
      <c r="G4" s="22">
        <f>COUNTIF('Example'!$I$6:$I$305,"Breakdown")</f>
        <v/>
      </c>
    </row>
    <row r="5">
      <c r="A5" s="18" t="inlineStr">
        <is>
          <t>Setup</t>
        </is>
      </c>
      <c r="B5" s="19">
        <f>SUMIF('Example'!$H$6:$H$305,A5,'Example'!$F$6:$F$305)</f>
        <v/>
      </c>
      <c r="C5" s="19">
        <f>COUNTIF('Example'!$H$6:$H$305,A5)</f>
        <v/>
      </c>
      <c r="D5" s="20">
        <f>IF(SUM($B$4:$B$11)=0,"",B5/SUM($B$4:$B$11))</f>
        <v/>
      </c>
      <c r="F5" s="21" t="inlineStr">
        <is>
          <t>Breakdown minutes</t>
        </is>
      </c>
      <c r="G5" s="22">
        <f>SUMIF('Example'!$I$6:$I$305,"Breakdown",'Example'!$F$6:$F$305)</f>
        <v/>
      </c>
    </row>
    <row r="6">
      <c r="A6" s="18" t="inlineStr">
        <is>
          <t>Tooling</t>
        </is>
      </c>
      <c r="B6" s="19">
        <f>SUMIF('Example'!$H$6:$H$305,A6,'Example'!$F$6:$F$305)</f>
        <v/>
      </c>
      <c r="C6" s="19">
        <f>COUNTIF('Example'!$H$6:$H$305,A6)</f>
        <v/>
      </c>
      <c r="D6" s="20">
        <f>IF(SUM($B$4:$B$11)=0,"",B6/SUM($B$4:$B$11))</f>
        <v/>
      </c>
      <c r="F6" s="21" t="inlineStr">
        <is>
          <t>MTTR (min per breakdown)</t>
        </is>
      </c>
      <c r="G6" s="23">
        <f>IF(G4=0,"",G5/G4)</f>
        <v/>
      </c>
    </row>
    <row r="7">
      <c r="A7" s="18" t="inlineStr">
        <is>
          <t>Material</t>
        </is>
      </c>
      <c r="B7" s="19">
        <f>SUMIF('Example'!$H$6:$H$305,A7,'Example'!$F$6:$F$305)</f>
        <v/>
      </c>
      <c r="C7" s="19">
        <f>COUNTIF('Example'!$H$6:$H$305,A7)</f>
        <v/>
      </c>
      <c r="D7" s="20">
        <f>IF(SUM($B$4:$B$11)=0,"",B7/SUM($B$4:$B$11))</f>
        <v/>
      </c>
    </row>
    <row r="8">
      <c r="A8" s="18" t="inlineStr">
        <is>
          <t>Quality</t>
        </is>
      </c>
      <c r="B8" s="19">
        <f>SUMIF('Example'!$H$6:$H$305,A8,'Example'!$F$6:$F$305)</f>
        <v/>
      </c>
      <c r="C8" s="19">
        <f>COUNTIF('Example'!$H$6:$H$305,A8)</f>
        <v/>
      </c>
      <c r="D8" s="20">
        <f>IF(SUM($B$4:$B$11)=0,"",B8/SUM($B$4:$B$11))</f>
        <v/>
      </c>
    </row>
    <row r="9">
      <c r="A9" s="18" t="inlineStr">
        <is>
          <t>Utilities</t>
        </is>
      </c>
      <c r="B9" s="19">
        <f>SUMIF('Example'!$H$6:$H$305,A9,'Example'!$F$6:$F$305)</f>
        <v/>
      </c>
      <c r="C9" s="19">
        <f>COUNTIF('Example'!$H$6:$H$305,A9)</f>
        <v/>
      </c>
      <c r="D9" s="20">
        <f>IF(SUM($B$4:$B$11)=0,"",B9/SUM($B$4:$B$11))</f>
        <v/>
      </c>
      <c r="F9" s="17" t="inlineStr">
        <is>
          <t>By machine — type your machine names in F</t>
        </is>
      </c>
      <c r="G9" t="inlineStr">
        <is>
          <t>min</t>
        </is>
      </c>
      <c r="H9" t="inlineStr">
        <is>
          <t>stops</t>
        </is>
      </c>
    </row>
    <row r="10">
      <c r="A10" s="18" t="inlineStr">
        <is>
          <t>Operator</t>
        </is>
      </c>
      <c r="B10" s="19">
        <f>SUMIF('Example'!$H$6:$H$305,A10,'Example'!$F$6:$F$305)</f>
        <v/>
      </c>
      <c r="C10" s="19">
        <f>COUNTIF('Example'!$H$6:$H$305,A10)</f>
        <v/>
      </c>
      <c r="D10" s="20">
        <f>IF(SUM($B$4:$B$11)=0,"",B10/SUM($B$4:$B$11))</f>
        <v/>
      </c>
      <c r="F10" s="8" t="inlineStr">
        <is>
          <t>TC-01</t>
        </is>
      </c>
      <c r="G10" s="24">
        <f>IF(F10="","",SUMIF('Example'!$B$6:$B$305,F10,'Example'!$F$6:$F$305))</f>
        <v/>
      </c>
      <c r="H10" s="24">
        <f>IF(F10="","",COUNTIF('Example'!$B$6:$B$305,F10))</f>
        <v/>
      </c>
    </row>
    <row r="11">
      <c r="A11" s="18" t="inlineStr">
        <is>
          <t>Planning</t>
        </is>
      </c>
      <c r="B11" s="19">
        <f>SUMIF('Example'!$H$6:$H$305,A11,'Example'!$F$6:$F$305)</f>
        <v/>
      </c>
      <c r="C11" s="19">
        <f>COUNTIF('Example'!$H$6:$H$305,A11)</f>
        <v/>
      </c>
      <c r="D11" s="20">
        <f>IF(SUM($B$4:$B$11)=0,"",B11/SUM($B$4:$B$11))</f>
        <v/>
      </c>
      <c r="F11" s="8" t="inlineStr">
        <is>
          <t>TC-02</t>
        </is>
      </c>
      <c r="G11" s="24">
        <f>IF(F11="","",SUMIF('Example'!$B$6:$B$305,F11,'Example'!$F$6:$F$305))</f>
        <v/>
      </c>
      <c r="H11" s="24">
        <f>IF(F11="","",COUNTIF('Example'!$B$6:$B$305,F11))</f>
        <v/>
      </c>
    </row>
    <row r="12">
      <c r="A12" s="25" t="inlineStr">
        <is>
          <t>TOTAL</t>
        </is>
      </c>
      <c r="B12" s="26">
        <f>SUM(B4:B11)</f>
        <v/>
      </c>
      <c r="C12" s="26">
        <f>SUM(C4:C11)</f>
        <v/>
      </c>
      <c r="D12" s="26" t="n"/>
      <c r="F12" s="8" t="inlineStr">
        <is>
          <t>VMC-03</t>
        </is>
      </c>
      <c r="G12" s="24">
        <f>IF(F12="","",SUMIF('Example'!$B$6:$B$305,F12,'Example'!$F$6:$F$305))</f>
        <v/>
      </c>
      <c r="H12" s="24">
        <f>IF(F12="","",COUNTIF('Example'!$B$6:$B$305,F12))</f>
        <v/>
      </c>
    </row>
    <row r="13">
      <c r="F13" s="8" t="n"/>
      <c r="G13" s="24">
        <f>IF(F13="","",SUMIF('Example'!$B$6:$B$305,F13,'Example'!$F$6:$F$305))</f>
        <v/>
      </c>
      <c r="H13" s="24">
        <f>IF(F13="","",COUNTIF('Example'!$B$6:$B$305,F13))</f>
        <v/>
      </c>
    </row>
    <row r="14">
      <c r="F14" s="8" t="n"/>
      <c r="G14" s="24">
        <f>IF(F14="","",SUMIF('Example'!$B$6:$B$305,F14,'Example'!$F$6:$F$305))</f>
        <v/>
      </c>
      <c r="H14" s="24">
        <f>IF(F14="","",COUNTIF('Example'!$B$6:$B$305,F14))</f>
        <v/>
      </c>
    </row>
    <row r="15">
      <c r="F15" s="8" t="n"/>
      <c r="G15" s="24">
        <f>IF(F15="","",SUMIF('Example'!$B$6:$B$305,F15,'Example'!$F$6:$F$305))</f>
        <v/>
      </c>
      <c r="H15" s="24">
        <f>IF(F15="","",COUNTIF('Example'!$B$6:$B$305,F15))</f>
        <v/>
      </c>
    </row>
    <row r="16">
      <c r="F16" s="8" t="n"/>
      <c r="G16" s="24">
        <f>IF(F16="","",SUMIF('Example'!$B$6:$B$305,F16,'Example'!$F$6:$F$305))</f>
        <v/>
      </c>
      <c r="H16" s="24">
        <f>IF(F16="","",COUNTIF('Example'!$B$6:$B$305,F16))</f>
        <v/>
      </c>
    </row>
    <row r="17">
      <c r="F17" s="8" t="n"/>
      <c r="G17" s="24">
        <f>IF(F17="","",SUMIF('Example'!$B$6:$B$305,F17,'Example'!$F$6:$F$305))</f>
        <v/>
      </c>
      <c r="H17" s="24">
        <f>IF(F17="","",COUNTIF('Example'!$B$6:$B$305,F17))</f>
        <v/>
      </c>
    </row>
    <row r="18">
      <c r="F18" s="8" t="n"/>
      <c r="G18" s="24">
        <f>IF(F18="","",SUMIF('Example'!$B$6:$B$305,F18,'Example'!$F$6:$F$305))</f>
        <v/>
      </c>
      <c r="H18" s="24">
        <f>IF(F18="","",COUNTIF('Example'!$B$6:$B$305,F18))</f>
        <v/>
      </c>
    </row>
    <row r="19">
      <c r="F19" s="8" t="n"/>
      <c r="G19" s="24">
        <f>IF(F19="","",SUMIF('Example'!$B$6:$B$305,F19,'Example'!$F$6:$F$305))</f>
        <v/>
      </c>
      <c r="H19" s="24">
        <f>IF(F19="","",COUNTIF('Example'!$B$6:$B$305,F19))</f>
        <v/>
      </c>
    </row>
    <row r="20">
      <c r="F20" s="8" t="n"/>
      <c r="G20" s="24">
        <f>IF(F20="","",SUMIF('Example'!$B$6:$B$305,F20,'Example'!$F$6:$F$305))</f>
        <v/>
      </c>
      <c r="H20" s="24">
        <f>IF(F20="","",COUNTIF('Example'!$B$6:$B$305,F20))</f>
        <v/>
      </c>
    </row>
    <row r="21">
      <c r="F21" s="8" t="n"/>
      <c r="G21" s="24">
        <f>IF(F21="","",SUMIF('Example'!$B$6:$B$305,F21,'Example'!$F$6:$F$305))</f>
        <v/>
      </c>
      <c r="H21" s="24">
        <f>IF(F21="","",COUNTIF('Example'!$B$6:$B$305,F21))</f>
        <v/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2" customWidth="1" min="1" max="1"/>
    <col width="14" customWidth="1" min="2" max="2"/>
    <col width="18" customWidth="1" min="3" max="3"/>
  </cols>
  <sheetData>
    <row r="1">
      <c r="A1" s="27" t="inlineStr">
        <is>
          <t>Reason</t>
        </is>
      </c>
      <c r="B1" s="27" t="inlineStr">
        <is>
          <t>Group</t>
        </is>
      </c>
      <c r="C1" s="27" t="inlineStr">
        <is>
          <t>Breakdown or pause</t>
        </is>
      </c>
    </row>
    <row r="2">
      <c r="A2" t="inlineStr">
        <is>
          <t>Tool breakage</t>
        </is>
      </c>
      <c r="B2" t="inlineStr">
        <is>
          <t>Breakdown</t>
        </is>
      </c>
      <c r="C2" t="inlineStr">
        <is>
          <t>Breakdown</t>
        </is>
      </c>
    </row>
    <row r="3">
      <c r="A3" t="inlineStr">
        <is>
          <t>Spindle / noise / vibration</t>
        </is>
      </c>
      <c r="B3" t="inlineStr">
        <is>
          <t>Breakdown</t>
        </is>
      </c>
      <c r="C3" t="inlineStr">
        <is>
          <t>Breakdown</t>
        </is>
      </c>
    </row>
    <row r="4">
      <c r="A4" t="inlineStr">
        <is>
          <t>Machine alarm / fault</t>
        </is>
      </c>
      <c r="B4" t="inlineStr">
        <is>
          <t>Breakdown</t>
        </is>
      </c>
      <c r="C4" t="inlineStr">
        <is>
          <t>Breakdown</t>
        </is>
      </c>
    </row>
    <row r="5">
      <c r="A5" t="inlineStr">
        <is>
          <t>Hydraulic / pneumatic</t>
        </is>
      </c>
      <c r="B5" t="inlineStr">
        <is>
          <t>Breakdown</t>
        </is>
      </c>
      <c r="C5" t="inlineStr">
        <is>
          <t>Breakdown</t>
        </is>
      </c>
    </row>
    <row r="6">
      <c r="A6" t="inlineStr">
        <is>
          <t>Electrical</t>
        </is>
      </c>
      <c r="B6" t="inlineStr">
        <is>
          <t>Breakdown</t>
        </is>
      </c>
      <c r="C6" t="inlineStr">
        <is>
          <t>Breakdown</t>
        </is>
      </c>
    </row>
    <row r="7">
      <c r="A7" t="inlineStr">
        <is>
          <t>Coolant system</t>
        </is>
      </c>
      <c r="B7" t="inlineStr">
        <is>
          <t>Breakdown</t>
        </is>
      </c>
      <c r="C7" t="inlineStr">
        <is>
          <t>Breakdown</t>
        </is>
      </c>
    </row>
    <row r="8">
      <c r="A8" t="inlineStr">
        <is>
          <t>Job changeover</t>
        </is>
      </c>
      <c r="B8" t="inlineStr">
        <is>
          <t>Setup</t>
        </is>
      </c>
      <c r="C8" t="inlineStr">
        <is>
          <t>Pause</t>
        </is>
      </c>
    </row>
    <row r="9">
      <c r="A9" t="inlineStr">
        <is>
          <t>First-piece approval</t>
        </is>
      </c>
      <c r="B9" t="inlineStr">
        <is>
          <t>Setup</t>
        </is>
      </c>
      <c r="C9" t="inlineStr">
        <is>
          <t>Pause</t>
        </is>
      </c>
    </row>
    <row r="10">
      <c r="A10" t="inlineStr">
        <is>
          <t>Program edit / proving</t>
        </is>
      </c>
      <c r="B10" t="inlineStr">
        <is>
          <t>Setup</t>
        </is>
      </c>
      <c r="C10" t="inlineStr">
        <is>
          <t>Pause</t>
        </is>
      </c>
    </row>
    <row r="11">
      <c r="A11" t="inlineStr">
        <is>
          <t>Tool / insert change</t>
        </is>
      </c>
      <c r="B11" t="inlineStr">
        <is>
          <t>Tooling</t>
        </is>
      </c>
      <c r="C11" t="inlineStr">
        <is>
          <t>Pause</t>
        </is>
      </c>
    </row>
    <row r="12">
      <c r="A12" t="inlineStr">
        <is>
          <t>Tool not available</t>
        </is>
      </c>
      <c r="B12" t="inlineStr">
        <is>
          <t>Tooling</t>
        </is>
      </c>
      <c r="C12" t="inlineStr">
        <is>
          <t>Pause</t>
        </is>
      </c>
    </row>
    <row r="13">
      <c r="A13" t="inlineStr">
        <is>
          <t>Tool setting / offset</t>
        </is>
      </c>
      <c r="B13" t="inlineStr">
        <is>
          <t>Tooling</t>
        </is>
      </c>
      <c r="C13" t="inlineStr">
        <is>
          <t>Pause</t>
        </is>
      </c>
    </row>
    <row r="14">
      <c r="A14" t="inlineStr">
        <is>
          <t>Waiting for material</t>
        </is>
      </c>
      <c r="B14" t="inlineStr">
        <is>
          <t>Material</t>
        </is>
      </c>
      <c r="C14" t="inlineStr">
        <is>
          <t>Pause</t>
        </is>
      </c>
    </row>
    <row r="15">
      <c r="A15" t="inlineStr">
        <is>
          <t>Wrong / rejected material</t>
        </is>
      </c>
      <c r="B15" t="inlineStr">
        <is>
          <t>Material</t>
        </is>
      </c>
      <c r="C15" t="inlineStr">
        <is>
          <t>Pause</t>
        </is>
      </c>
    </row>
    <row r="16">
      <c r="A16" t="inlineStr">
        <is>
          <t>Material handling</t>
        </is>
      </c>
      <c r="B16" t="inlineStr">
        <is>
          <t>Material</t>
        </is>
      </c>
      <c r="C16" t="inlineStr">
        <is>
          <t>Pause</t>
        </is>
      </c>
    </row>
    <row r="17">
      <c r="A17" t="inlineStr">
        <is>
          <t>In-process inspection</t>
        </is>
      </c>
      <c r="B17" t="inlineStr">
        <is>
          <t>Quality</t>
        </is>
      </c>
      <c r="C17" t="inlineStr">
        <is>
          <t>Pause</t>
        </is>
      </c>
    </row>
    <row r="18">
      <c r="A18" t="inlineStr">
        <is>
          <t>Dimension issue</t>
        </is>
      </c>
      <c r="B18" t="inlineStr">
        <is>
          <t>Quality</t>
        </is>
      </c>
      <c r="C18" t="inlineStr">
        <is>
          <t>Pause</t>
        </is>
      </c>
    </row>
    <row r="19">
      <c r="A19" t="inlineStr">
        <is>
          <t>Rework</t>
        </is>
      </c>
      <c r="B19" t="inlineStr">
        <is>
          <t>Quality</t>
        </is>
      </c>
      <c r="C19" t="inlineStr">
        <is>
          <t>Pause</t>
        </is>
      </c>
    </row>
    <row r="20">
      <c r="A20" t="inlineStr">
        <is>
          <t>Power cut</t>
        </is>
      </c>
      <c r="B20" t="inlineStr">
        <is>
          <t>Utilities</t>
        </is>
      </c>
      <c r="C20" t="inlineStr">
        <is>
          <t>Pause</t>
        </is>
      </c>
    </row>
    <row r="21">
      <c r="A21" t="inlineStr">
        <is>
          <t>Air pressure low</t>
        </is>
      </c>
      <c r="B21" t="inlineStr">
        <is>
          <t>Utilities</t>
        </is>
      </c>
      <c r="C21" t="inlineStr">
        <is>
          <t>Pause</t>
        </is>
      </c>
    </row>
    <row r="22">
      <c r="A22" t="inlineStr">
        <is>
          <t>Coolant top-up / change</t>
        </is>
      </c>
      <c r="B22" t="inlineStr">
        <is>
          <t>Utilities</t>
        </is>
      </c>
      <c r="C22" t="inlineStr">
        <is>
          <t>Pause</t>
        </is>
      </c>
    </row>
    <row r="23">
      <c r="A23" t="inlineStr">
        <is>
          <t>Break</t>
        </is>
      </c>
      <c r="B23" t="inlineStr">
        <is>
          <t>Operator</t>
        </is>
      </c>
      <c r="C23" t="inlineStr">
        <is>
          <t>Pause</t>
        </is>
      </c>
    </row>
    <row r="24">
      <c r="A24" t="inlineStr">
        <is>
          <t>No operator</t>
        </is>
      </c>
      <c r="B24" t="inlineStr">
        <is>
          <t>Operator</t>
        </is>
      </c>
      <c r="C24" t="inlineStr">
        <is>
          <t>Pause</t>
        </is>
      </c>
    </row>
    <row r="25">
      <c r="A25" t="inlineStr">
        <is>
          <t>Training / meeting</t>
        </is>
      </c>
      <c r="B25" t="inlineStr">
        <is>
          <t>Operator</t>
        </is>
      </c>
      <c r="C25" t="inlineStr">
        <is>
          <t>Pause</t>
        </is>
      </c>
    </row>
    <row r="26">
      <c r="A26" t="inlineStr">
        <is>
          <t>No job assigned</t>
        </is>
      </c>
      <c r="B26" t="inlineStr">
        <is>
          <t>Planning</t>
        </is>
      </c>
      <c r="C26" t="inlineStr">
        <is>
          <t>Pause</t>
        </is>
      </c>
    </row>
    <row r="27">
      <c r="A27" t="inlineStr">
        <is>
          <t>Waiting for drawing / instruction</t>
        </is>
      </c>
      <c r="B27" t="inlineStr">
        <is>
          <t>Planning</t>
        </is>
      </c>
      <c r="C27" t="inlineStr">
        <is>
          <t>Pause</t>
        </is>
      </c>
    </row>
    <row r="28">
      <c r="A28" t="inlineStr">
        <is>
          <t>Planned maintenance</t>
        </is>
      </c>
      <c r="B28" t="inlineStr">
        <is>
          <t>Planning</t>
        </is>
      </c>
      <c r="C28" t="inlineStr">
        <is>
          <t>Pause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OpeEye · opeeye.com</dc:creator>
  <dc:title>Machine downtime tracking template</dc:title>
  <dcterms:created xsi:type="dcterms:W3CDTF">2026-10-28T08:27:31Z</dcterms:created>
  <dcterms:modified xsi:type="dcterms:W3CDTF">2026-10-28T08:27:32Z</dcterms:modified>
</cp:coreProperties>
</file>