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ily Report" sheetId="2" state="visible" r:id="rId2"/>
    <sheet xmlns:r="http://schemas.openxmlformats.org/officeDocument/2006/relationships" name="Example" sheetId="3" state="visible" r:id="rId3"/>
    <sheet xmlns:r="http://schemas.openxmlformats.org/officeDocument/2006/relationships" name="Lists" sheetId="4" state="visible" r:id="rId4"/>
  </sheets>
  <definedNames>
    <definedName name="_xlnm.Print_Titles" localSheetId="1">'Daily Report'!$5:$6</definedName>
    <definedName name="_xlnm.Print_Titles" localSheetId="2">'Example'!$5:$6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-MMM-YYYY"/>
    <numFmt numFmtId="165" formatCode="0.0%"/>
    <numFmt numFmtId="166" formatCode="yyyy-mm-dd"/>
  </numFmts>
  <fonts count="17">
    <font>
      <name val="Calibri"/>
      <family val="2"/>
      <color theme="1"/>
      <sz val="11"/>
      <scheme val="minor"/>
    </font>
    <font>
      <b val="1"/>
      <color rgb="000D1B2E"/>
      <sz val="13"/>
    </font>
    <font>
      <color rgb="007B90A4"/>
      <sz val="10"/>
    </font>
    <font>
      <color rgb="001F2D3D"/>
      <sz val="10"/>
    </font>
    <font>
      <b val="1"/>
      <color rgb="000D1B2E"/>
      <sz val="16"/>
    </font>
    <font>
      <color rgb="007B90A4"/>
      <sz val="9"/>
    </font>
    <font>
      <b val="1"/>
      <color rgb="003D5065"/>
      <sz val="10"/>
    </font>
    <font>
      <color rgb="000D1B2E"/>
      <sz val="11"/>
    </font>
    <font>
      <b val="1"/>
      <color rgb="000D1B2E"/>
      <sz val="11"/>
    </font>
    <font>
      <i val="1"/>
      <color rgb="007B90A4"/>
      <sz val="9"/>
    </font>
    <font>
      <b val="1"/>
      <color rgb="000590D2"/>
      <sz val="9"/>
    </font>
    <font>
      <b val="1"/>
      <color rgb="00FFFFFF"/>
      <sz val="9"/>
    </font>
    <font>
      <color rgb="000D1B2E"/>
      <sz val="10"/>
    </font>
    <font>
      <b val="1"/>
      <color rgb="000D1B2E"/>
      <sz val="10"/>
    </font>
    <font>
      <b val="1"/>
      <color rgb="007B90A4"/>
      <sz val="9"/>
    </font>
    <font>
      <b val="1"/>
      <color rgb="00C2513F"/>
      <sz val="10"/>
    </font>
    <font>
      <b val="1"/>
      <color rgb="000D1B2E"/>
    </font>
  </fonts>
  <fills count="6">
    <fill>
      <patternFill/>
    </fill>
    <fill>
      <patternFill patternType="gray125"/>
    </fill>
    <fill>
      <patternFill patternType="solid">
        <fgColor rgb="00F2F5F8"/>
      </patternFill>
    </fill>
    <fill>
      <patternFill patternType="solid">
        <fgColor rgb="00E4F3FB"/>
      </patternFill>
    </fill>
    <fill>
      <patternFill patternType="solid">
        <fgColor rgb="000D1B2E"/>
      </patternFill>
    </fill>
    <fill>
      <patternFill patternType="solid">
        <fgColor rgb="00E3EEF7"/>
      </patternFill>
    </fill>
  </fills>
  <borders count="2">
    <border>
      <left/>
      <right/>
      <top/>
      <bottom/>
      <diagonal/>
    </border>
    <border>
      <left style="thin">
        <color rgb="00C9D6E2"/>
      </left>
      <right style="thin">
        <color rgb="00C9D6E2"/>
      </right>
      <top style="thin">
        <color rgb="00C9D6E2"/>
      </top>
      <bottom style="thin">
        <color rgb="00C9D6E2"/>
      </bottom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0" borderId="0" pivotButton="0" quotePrefix="0" xfId="0"/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right" vertical="center"/>
    </xf>
    <xf numFmtId="0" fontId="7" fillId="0" borderId="1" applyAlignment="1" pivotButton="0" quotePrefix="0" xfId="0">
      <alignment horizontal="left" vertical="center"/>
    </xf>
    <xf numFmtId="0" fontId="0" fillId="0" borderId="1" pivotButton="0" quotePrefix="0" xfId="0"/>
    <xf numFmtId="164" fontId="7" fillId="0" borderId="1" applyAlignment="1" pivotButton="0" quotePrefix="0" xfId="0">
      <alignment horizontal="left" vertical="center"/>
    </xf>
    <xf numFmtId="0" fontId="8" fillId="2" borderId="1" applyAlignment="1" pivotButton="0" quotePrefix="0" xfId="0">
      <alignment horizontal="left" vertical="center"/>
    </xf>
    <xf numFmtId="0" fontId="9" fillId="0" borderId="0" pivotButton="0" quotePrefix="0" xfId="0"/>
    <xf numFmtId="0" fontId="10" fillId="3" borderId="0" applyAlignment="1" pivotButton="0" quotePrefix="0" xfId="0">
      <alignment horizontal="center"/>
    </xf>
    <xf numFmtId="0" fontId="0" fillId="3" borderId="0" pivotButton="0" quotePrefix="0" xfId="0"/>
    <xf numFmtId="0" fontId="11" fillId="4" borderId="1" applyAlignment="1" pivotButton="0" quotePrefix="0" xfId="0">
      <alignment horizontal="center" vertical="center" wrapText="1"/>
    </xf>
    <xf numFmtId="0" fontId="12" fillId="0" borderId="1" pivotButton="0" quotePrefix="0" xfId="0"/>
    <xf numFmtId="0" fontId="12" fillId="0" borderId="1" applyAlignment="1" pivotButton="0" quotePrefix="0" xfId="0">
      <alignment horizontal="center"/>
    </xf>
    <xf numFmtId="0" fontId="13" fillId="2" borderId="1" applyAlignment="1" pivotButton="0" quotePrefix="0" xfId="0">
      <alignment horizontal="center"/>
    </xf>
    <xf numFmtId="165" fontId="12" fillId="2" borderId="1" applyAlignment="1" pivotButton="0" quotePrefix="0" xfId="0">
      <alignment horizontal="center"/>
    </xf>
    <xf numFmtId="0" fontId="12" fillId="2" borderId="1" applyAlignment="1" pivotButton="0" quotePrefix="0" xfId="0">
      <alignment horizontal="center"/>
    </xf>
    <xf numFmtId="165" fontId="13" fillId="2" borderId="1" applyAlignment="1" pivotButton="0" quotePrefix="0" xfId="0">
      <alignment horizontal="center"/>
    </xf>
    <xf numFmtId="0" fontId="13" fillId="5" borderId="1" pivotButton="0" quotePrefix="0" xfId="0"/>
    <xf numFmtId="0" fontId="13" fillId="5" borderId="1" applyAlignment="1" pivotButton="0" quotePrefix="0" xfId="0">
      <alignment horizontal="center"/>
    </xf>
    <xf numFmtId="165" fontId="13" fillId="5" borderId="1" applyAlignment="1" pivotButton="0" quotePrefix="0" xfId="0">
      <alignment horizontal="center"/>
    </xf>
    <xf numFmtId="0" fontId="8" fillId="0" borderId="0" pivotButton="0" quotePrefix="0" xfId="0"/>
    <xf numFmtId="0" fontId="14" fillId="0" borderId="0" pivotButton="0" quotePrefix="0" xfId="0"/>
    <xf numFmtId="9" fontId="12" fillId="0" borderId="1" pivotButton="0" quotePrefix="0" xfId="0"/>
    <xf numFmtId="0" fontId="15" fillId="0" borderId="0" pivotButton="0" quotePrefix="0" xfId="0"/>
    <xf numFmtId="0" fontId="16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FBE3DF"/>
        </patternFill>
      </fill>
    </dxf>
    <dxf>
      <fill>
        <patternFill patternType="solid">
          <fgColor rgb="00DDF3E6"/>
        </patternFill>
      </fill>
    </dxf>
    <dxf>
      <fill>
        <patternFill patternType="solid">
          <fgColor rgb="00F8B4B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26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2">
      <c r="B2" s="1" t="inlineStr">
        <is>
          <t>Daily production report — how to use this template</t>
        </is>
      </c>
    </row>
    <row r="3">
      <c r="B3" s="2" t="inlineStr">
        <is>
          <t>Free from OpeEye · opeeye.com/guides/daily-production-report-format</t>
        </is>
      </c>
    </row>
    <row r="4">
      <c r="B4" s="3" t="inlineStr"/>
    </row>
    <row r="5">
      <c r="B5" s="3" t="inlineStr">
        <is>
          <t>1. Make a copy of the 'Daily Report' sheet for each day (right-click the tab → Move or Copy → Create a copy).</t>
        </is>
      </c>
    </row>
    <row r="6">
      <c r="B6" s="3" t="inlineStr">
        <is>
          <t>2. Fill the header: company, date, supervisor. Shift length and planned breaks are in minutes (480 and 30 = 8-hour shift with 30 minutes of breaks).</t>
        </is>
      </c>
    </row>
    <row r="7">
      <c r="B7" s="3" t="inlineStr">
        <is>
          <t>3. One row per machine per shift. Type only in the white cells; the grey cells calculate themselves.</t>
        </is>
      </c>
    </row>
    <row r="8">
      <c r="B8" s="3" t="inlineStr">
        <is>
          <t>4. Cycle time = the ideal seconds per piece for that job (from the program or the quote). It is needed only for OEE.</t>
        </is>
      </c>
    </row>
    <row r="9">
      <c r="B9" s="3" t="inlineStr">
        <is>
          <t>5. Produced = every piece made, good and rejected. Rejects = pieces scrapped or sent for rework. Pick the main reject reason from the list.</t>
        </is>
      </c>
    </row>
    <row r="10">
      <c r="B10" s="3" t="inlineStr">
        <is>
          <t>6. Downtime: write the minutes the machine stood in the right column — setup, breakdown, tooling, material, QC wait, no operator, power cut, other.</t>
        </is>
      </c>
    </row>
    <row r="11">
      <c r="B11" s="3" t="inlineStr">
        <is>
          <t>7. The day total and the two summaries at the bottom ('Where the time went' and 'Rejects by reason') fill in by themselves.</t>
        </is>
      </c>
    </row>
    <row r="12">
      <c r="B12" s="3" t="inlineStr"/>
    </row>
    <row r="13">
      <c r="B13" s="1" t="inlineStr">
        <is>
          <t>What the calculated columns mean</t>
        </is>
      </c>
    </row>
    <row r="14">
      <c r="B14" s="3" t="inlineStr">
        <is>
          <t>Good = Produced − Rejects</t>
        </is>
      </c>
    </row>
    <row r="15">
      <c r="B15" s="3" t="inlineStr">
        <is>
          <t>Achievement % = Good ÷ Target</t>
        </is>
      </c>
    </row>
    <row r="16">
      <c r="B16" s="3" t="inlineStr">
        <is>
          <t>Rejection % = Rejects ÷ Produced</t>
        </is>
      </c>
    </row>
    <row r="17">
      <c r="B17" s="3" t="inlineStr">
        <is>
          <t>Run time = Planned time − Total downtime</t>
        </is>
      </c>
    </row>
    <row r="18">
      <c r="B18" s="3" t="inlineStr">
        <is>
          <t>Availability = Run time ÷ Planned time</t>
        </is>
      </c>
    </row>
    <row r="19">
      <c r="B19" s="3" t="inlineStr">
        <is>
          <t>Performance = Produced × Cycle time (sec) ÷ 60 ÷ Run time</t>
        </is>
      </c>
    </row>
    <row r="20">
      <c r="B20" s="3" t="inlineStr">
        <is>
          <t>Quality = Good ÷ Produced</t>
        </is>
      </c>
    </row>
    <row r="21">
      <c r="B21" s="3" t="inlineStr">
        <is>
          <t>OEE = Availability × Performance × Quality   (same as Good × Cycle time ÷ 60 ÷ Planned time)</t>
        </is>
      </c>
    </row>
    <row r="22">
      <c r="B22" s="3" t="inlineStr"/>
    </row>
    <row r="23">
      <c r="B23" s="3" t="inlineStr">
        <is>
          <t>See the 'Example' sheet for three filled rows — the same example is worked through on the web page.</t>
        </is>
      </c>
    </row>
    <row r="24">
      <c r="B24" s="3" t="inlineStr">
        <is>
          <t>Edit the reject reasons on the 'Lists' sheet; the dropdown follows.</t>
        </is>
      </c>
    </row>
    <row r="25">
      <c r="B25" s="3" t="inlineStr"/>
    </row>
    <row r="26">
      <c r="B26" s="2" t="inlineStr">
        <is>
          <t>Tired of filling it at the end of the shift? OpeEye builds this report automatically from taps on a tablet at each machine — opeeye.com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AB39"/>
  <sheetViews>
    <sheetView showGridLines="0" zoomScale="90" workbookViewId="0">
      <pane xSplit="3" ySplit="6" topLeftCell="D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6" customWidth="1" min="2" max="2"/>
    <col width="12" customWidth="1" min="3" max="3"/>
    <col width="10" customWidth="1" min="4" max="4"/>
    <col width="16" customWidth="1" min="5" max="5"/>
    <col width="10" customWidth="1" min="6" max="6"/>
    <col width="8" customWidth="1" min="7" max="7"/>
    <col width="9" customWidth="1" min="8" max="8"/>
    <col width="8" customWidth="1" min="9" max="9"/>
    <col width="17" customWidth="1" min="10" max="10"/>
    <col width="8" customWidth="1" min="11" max="11"/>
    <col width="9" customWidth="1" min="12" max="12"/>
    <col width="9" customWidth="1" min="13" max="13"/>
    <col width="9" customWidth="1" min="14" max="14"/>
    <col width="11" customWidth="1" min="15" max="15"/>
    <col width="9" customWidth="1" min="16" max="16"/>
    <col width="9" customWidth="1" min="17" max="17"/>
    <col width="9" customWidth="1" min="18" max="18"/>
    <col width="11" customWidth="1" min="19" max="19"/>
    <col width="9" customWidth="1" min="20" max="20"/>
    <col width="9" customWidth="1" min="21" max="21"/>
    <col width="9" customWidth="1" min="22" max="22"/>
    <col width="9" customWidth="1" min="23" max="23"/>
    <col width="9" customWidth="1" min="24" max="24"/>
    <col width="9" customWidth="1" min="25" max="25"/>
    <col width="8" customWidth="1" min="26" max="26"/>
    <col width="8" customWidth="1" min="27" max="27"/>
    <col width="28" customWidth="1" min="28" max="28"/>
  </cols>
  <sheetData>
    <row r="1">
      <c r="A1" s="4" t="inlineStr">
        <is>
          <t>DAILY PRODUCTION REPORT</t>
        </is>
      </c>
      <c r="X1" s="5" t="inlineStr">
        <is>
          <t>Free template · opeeye.com/guides/daily-production-report-format</t>
        </is>
      </c>
    </row>
    <row r="2">
      <c r="A2" s="6" t="inlineStr">
        <is>
          <t>Company</t>
        </is>
      </c>
      <c r="B2" s="7" t="inlineStr"/>
      <c r="C2" s="8" t="n"/>
      <c r="D2" s="8" t="n"/>
      <c r="E2" s="8" t="n"/>
      <c r="F2" s="6" t="inlineStr">
        <is>
          <t>Date</t>
        </is>
      </c>
      <c r="H2" s="9" t="n"/>
      <c r="I2" s="8" t="n"/>
      <c r="J2" s="8" t="n"/>
      <c r="K2" s="6" t="inlineStr">
        <is>
          <t>Supervisor</t>
        </is>
      </c>
      <c r="M2" s="7" t="inlineStr"/>
      <c r="N2" s="8" t="n"/>
      <c r="O2" s="8" t="n"/>
      <c r="P2" s="8" t="n"/>
    </row>
    <row r="3">
      <c r="A3" s="6" t="inlineStr">
        <is>
          <t>Shift length (min)</t>
        </is>
      </c>
      <c r="C3" s="7" t="n">
        <v>480</v>
      </c>
      <c r="D3" s="6" t="inlineStr">
        <is>
          <t>Planned breaks (min)</t>
        </is>
      </c>
      <c r="G3" s="7" t="n">
        <v>30</v>
      </c>
      <c r="H3" s="6" t="inlineStr">
        <is>
          <t>Planned time / shift (min)</t>
        </is>
      </c>
      <c r="K3" s="10">
        <f>C3-G3</f>
        <v/>
      </c>
    </row>
    <row r="4">
      <c r="A4" s="11" t="inlineStr">
        <is>
          <t>White cells: type. Grey cells: calculated — don't overwrite. Downtime in minutes. One row per machine per shift.</t>
        </is>
      </c>
    </row>
    <row r="5">
      <c r="A5" s="12" t="inlineStr">
        <is>
          <t>WHO · WHAT</t>
        </is>
      </c>
      <c r="B5" s="13" t="n"/>
      <c r="C5" s="13" t="n"/>
      <c r="D5" s="13" t="n"/>
      <c r="E5" s="13" t="n"/>
      <c r="F5" s="12" t="inlineStr">
        <is>
          <t>PRODUCTION</t>
        </is>
      </c>
      <c r="G5" s="13" t="n"/>
      <c r="H5" s="13" t="n"/>
      <c r="I5" s="13" t="n"/>
      <c r="J5" s="13" t="n"/>
      <c r="K5" s="13" t="n"/>
      <c r="L5" s="13" t="n"/>
      <c r="M5" s="13" t="n"/>
      <c r="N5" s="12" t="inlineStr">
        <is>
          <t>DOWNTIME (minutes)</t>
        </is>
      </c>
      <c r="O5" s="13" t="n"/>
      <c r="P5" s="13" t="n"/>
      <c r="Q5" s="13" t="n"/>
      <c r="R5" s="13" t="n"/>
      <c r="S5" s="13" t="n"/>
      <c r="T5" s="13" t="n"/>
      <c r="U5" s="13" t="n"/>
      <c r="V5" s="13" t="n"/>
      <c r="W5" s="12" t="inlineStr">
        <is>
          <t>OEE</t>
        </is>
      </c>
      <c r="X5" s="13" t="n"/>
      <c r="Y5" s="13" t="n"/>
      <c r="Z5" s="13" t="n"/>
      <c r="AA5" s="13" t="n"/>
      <c r="AB5" s="12" t="inlineStr"/>
    </row>
    <row r="6" ht="32" customHeight="1">
      <c r="A6" s="14" t="inlineStr">
        <is>
          <t>Machine</t>
        </is>
      </c>
      <c r="B6" s="14" t="inlineStr">
        <is>
          <t>Shift</t>
        </is>
      </c>
      <c r="C6" s="14" t="inlineStr">
        <is>
          <t>Operator</t>
        </is>
      </c>
      <c r="D6" s="14" t="inlineStr">
        <is>
          <t>Job card</t>
        </is>
      </c>
      <c r="E6" s="14" t="inlineStr">
        <is>
          <t>Part</t>
        </is>
      </c>
      <c r="F6" s="14" t="inlineStr">
        <is>
          <t>Cycle time
(sec / pc)</t>
        </is>
      </c>
      <c r="G6" s="14" t="inlineStr">
        <is>
          <t>Target
(pcs)</t>
        </is>
      </c>
      <c r="H6" s="14" t="inlineStr">
        <is>
          <t>Produced
(pcs)</t>
        </is>
      </c>
      <c r="I6" s="14" t="inlineStr">
        <is>
          <t>Rejects
(pcs)</t>
        </is>
      </c>
      <c r="J6" s="14" t="inlineStr">
        <is>
          <t>Reject reason</t>
        </is>
      </c>
      <c r="K6" s="14" t="inlineStr">
        <is>
          <t>Good
(pcs)</t>
        </is>
      </c>
      <c r="L6" s="14" t="inlineStr">
        <is>
          <t>Achieve-
ment %</t>
        </is>
      </c>
      <c r="M6" s="14" t="inlineStr">
        <is>
          <t>Rejection
%</t>
        </is>
      </c>
      <c r="N6" s="14" t="inlineStr">
        <is>
          <t>Setup</t>
        </is>
      </c>
      <c r="O6" s="14" t="inlineStr">
        <is>
          <t>Breakdown</t>
        </is>
      </c>
      <c r="P6" s="14" t="inlineStr">
        <is>
          <t>Tooling</t>
        </is>
      </c>
      <c r="Q6" s="14" t="inlineStr">
        <is>
          <t>Material</t>
        </is>
      </c>
      <c r="R6" s="14" t="inlineStr">
        <is>
          <t>QC wait</t>
        </is>
      </c>
      <c r="S6" s="14" t="inlineStr">
        <is>
          <t>No operator</t>
        </is>
      </c>
      <c r="T6" s="14" t="inlineStr">
        <is>
          <t>Power</t>
        </is>
      </c>
      <c r="U6" s="14" t="inlineStr">
        <is>
          <t>Other</t>
        </is>
      </c>
      <c r="V6" s="14" t="inlineStr">
        <is>
          <t>Total
downtime</t>
        </is>
      </c>
      <c r="W6" s="14" t="inlineStr">
        <is>
          <t>Run time
(min)</t>
        </is>
      </c>
      <c r="X6" s="14" t="inlineStr">
        <is>
          <t>Avail-
ability</t>
        </is>
      </c>
      <c r="Y6" s="14" t="inlineStr">
        <is>
          <t>Perform-
ance</t>
        </is>
      </c>
      <c r="Z6" s="14" t="inlineStr">
        <is>
          <t>Quality</t>
        </is>
      </c>
      <c r="AA6" s="14" t="inlineStr">
        <is>
          <t>OEE</t>
        </is>
      </c>
      <c r="AB6" s="14" t="inlineStr">
        <is>
          <t>Remarks</t>
        </is>
      </c>
    </row>
    <row r="7">
      <c r="A7" s="15" t="n"/>
      <c r="B7" s="16" t="n"/>
      <c r="C7" s="15" t="n"/>
      <c r="D7" s="15" t="n"/>
      <c r="E7" s="15" t="n"/>
      <c r="F7" s="16" t="n"/>
      <c r="G7" s="16" t="n"/>
      <c r="H7" s="16" t="n"/>
      <c r="I7" s="16" t="n"/>
      <c r="J7" s="15" t="n"/>
      <c r="K7" s="17">
        <f>IF(H7="","",H7-I7)</f>
        <v/>
      </c>
      <c r="L7" s="18">
        <f>IF(OR(G7="",G7=0,K7=""),"",K7/G7)</f>
        <v/>
      </c>
      <c r="M7" s="18">
        <f>IF(OR(H7="",H7=0),"",I7/H7)</f>
        <v/>
      </c>
      <c r="N7" s="16" t="n"/>
      <c r="O7" s="16" t="n"/>
      <c r="P7" s="16" t="n"/>
      <c r="Q7" s="16" t="n"/>
      <c r="R7" s="16" t="n"/>
      <c r="S7" s="16" t="n"/>
      <c r="T7" s="16" t="n"/>
      <c r="U7" s="16" t="n"/>
      <c r="V7" s="19">
        <f>IF(A7="","",SUM(N7:U7))</f>
        <v/>
      </c>
      <c r="W7" s="19">
        <f>IF(A7="","",$K$3-V7)</f>
        <v/>
      </c>
      <c r="X7" s="18">
        <f>IF(W7="","",W7/$K$3)</f>
        <v/>
      </c>
      <c r="Y7" s="18">
        <f>IF(OR(W7="",F7="",H7=""),"",IF(W7&lt;=0,"",H7*F7/60/W7))</f>
        <v/>
      </c>
      <c r="Z7" s="18">
        <f>IF(OR(H7="",H7=0),"",K7/H7)</f>
        <v/>
      </c>
      <c r="AA7" s="20">
        <f>IF(OR(X7="",Y7="",Z7=""),"",X7*Y7*Z7)</f>
        <v/>
      </c>
      <c r="AB7" s="15" t="n"/>
    </row>
    <row r="8">
      <c r="A8" s="15" t="n"/>
      <c r="B8" s="16" t="n"/>
      <c r="C8" s="15" t="n"/>
      <c r="D8" s="15" t="n"/>
      <c r="E8" s="15" t="n"/>
      <c r="F8" s="16" t="n"/>
      <c r="G8" s="16" t="n"/>
      <c r="H8" s="16" t="n"/>
      <c r="I8" s="16" t="n"/>
      <c r="J8" s="15" t="n"/>
      <c r="K8" s="17">
        <f>IF(H8="","",H8-I8)</f>
        <v/>
      </c>
      <c r="L8" s="18">
        <f>IF(OR(G8="",G8=0,K8=""),"",K8/G8)</f>
        <v/>
      </c>
      <c r="M8" s="18">
        <f>IF(OR(H8="",H8=0),"",I8/H8)</f>
        <v/>
      </c>
      <c r="N8" s="16" t="n"/>
      <c r="O8" s="16" t="n"/>
      <c r="P8" s="16" t="n"/>
      <c r="Q8" s="16" t="n"/>
      <c r="R8" s="16" t="n"/>
      <c r="S8" s="16" t="n"/>
      <c r="T8" s="16" t="n"/>
      <c r="U8" s="16" t="n"/>
      <c r="V8" s="19">
        <f>IF(A8="","",SUM(N8:U8))</f>
        <v/>
      </c>
      <c r="W8" s="19">
        <f>IF(A8="","",$K$3-V8)</f>
        <v/>
      </c>
      <c r="X8" s="18">
        <f>IF(W8="","",W8/$K$3)</f>
        <v/>
      </c>
      <c r="Y8" s="18">
        <f>IF(OR(W8="",F8="",H8=""),"",IF(W8&lt;=0,"",H8*F8/60/W8))</f>
        <v/>
      </c>
      <c r="Z8" s="18">
        <f>IF(OR(H8="",H8=0),"",K8/H8)</f>
        <v/>
      </c>
      <c r="AA8" s="20">
        <f>IF(OR(X8="",Y8="",Z8=""),"",X8*Y8*Z8)</f>
        <v/>
      </c>
      <c r="AB8" s="15" t="n"/>
    </row>
    <row r="9">
      <c r="A9" s="15" t="n"/>
      <c r="B9" s="16" t="n"/>
      <c r="C9" s="15" t="n"/>
      <c r="D9" s="15" t="n"/>
      <c r="E9" s="15" t="n"/>
      <c r="F9" s="16" t="n"/>
      <c r="G9" s="16" t="n"/>
      <c r="H9" s="16" t="n"/>
      <c r="I9" s="16" t="n"/>
      <c r="J9" s="15" t="n"/>
      <c r="K9" s="17">
        <f>IF(H9="","",H9-I9)</f>
        <v/>
      </c>
      <c r="L9" s="18">
        <f>IF(OR(G9="",G9=0,K9=""),"",K9/G9)</f>
        <v/>
      </c>
      <c r="M9" s="18">
        <f>IF(OR(H9="",H9=0),"",I9/H9)</f>
        <v/>
      </c>
      <c r="N9" s="16" t="n"/>
      <c r="O9" s="16" t="n"/>
      <c r="P9" s="16" t="n"/>
      <c r="Q9" s="16" t="n"/>
      <c r="R9" s="16" t="n"/>
      <c r="S9" s="16" t="n"/>
      <c r="T9" s="16" t="n"/>
      <c r="U9" s="16" t="n"/>
      <c r="V9" s="19">
        <f>IF(A9="","",SUM(N9:U9))</f>
        <v/>
      </c>
      <c r="W9" s="19">
        <f>IF(A9="","",$K$3-V9)</f>
        <v/>
      </c>
      <c r="X9" s="18">
        <f>IF(W9="","",W9/$K$3)</f>
        <v/>
      </c>
      <c r="Y9" s="18">
        <f>IF(OR(W9="",F9="",H9=""),"",IF(W9&lt;=0,"",H9*F9/60/W9))</f>
        <v/>
      </c>
      <c r="Z9" s="18">
        <f>IF(OR(H9="",H9=0),"",K9/H9)</f>
        <v/>
      </c>
      <c r="AA9" s="20">
        <f>IF(OR(X9="",Y9="",Z9=""),"",X9*Y9*Z9)</f>
        <v/>
      </c>
      <c r="AB9" s="15" t="n"/>
    </row>
    <row r="10">
      <c r="A10" s="15" t="n"/>
      <c r="B10" s="16" t="n"/>
      <c r="C10" s="15" t="n"/>
      <c r="D10" s="15" t="n"/>
      <c r="E10" s="15" t="n"/>
      <c r="F10" s="16" t="n"/>
      <c r="G10" s="16" t="n"/>
      <c r="H10" s="16" t="n"/>
      <c r="I10" s="16" t="n"/>
      <c r="J10" s="15" t="n"/>
      <c r="K10" s="17">
        <f>IF(H10="","",H10-I10)</f>
        <v/>
      </c>
      <c r="L10" s="18">
        <f>IF(OR(G10="",G10=0,K10=""),"",K10/G10)</f>
        <v/>
      </c>
      <c r="M10" s="18">
        <f>IF(OR(H10="",H10=0),"",I10/H10)</f>
        <v/>
      </c>
      <c r="N10" s="16" t="n"/>
      <c r="O10" s="16" t="n"/>
      <c r="P10" s="16" t="n"/>
      <c r="Q10" s="16" t="n"/>
      <c r="R10" s="16" t="n"/>
      <c r="S10" s="16" t="n"/>
      <c r="T10" s="16" t="n"/>
      <c r="U10" s="16" t="n"/>
      <c r="V10" s="19">
        <f>IF(A10="","",SUM(N10:U10))</f>
        <v/>
      </c>
      <c r="W10" s="19">
        <f>IF(A10="","",$K$3-V10)</f>
        <v/>
      </c>
      <c r="X10" s="18">
        <f>IF(W10="","",W10/$K$3)</f>
        <v/>
      </c>
      <c r="Y10" s="18">
        <f>IF(OR(W10="",F10="",H10=""),"",IF(W10&lt;=0,"",H10*F10/60/W10))</f>
        <v/>
      </c>
      <c r="Z10" s="18">
        <f>IF(OR(H10="",H10=0),"",K10/H10)</f>
        <v/>
      </c>
      <c r="AA10" s="20">
        <f>IF(OR(X10="",Y10="",Z10=""),"",X10*Y10*Z10)</f>
        <v/>
      </c>
      <c r="AB10" s="15" t="n"/>
    </row>
    <row r="11">
      <c r="A11" s="15" t="n"/>
      <c r="B11" s="16" t="n"/>
      <c r="C11" s="15" t="n"/>
      <c r="D11" s="15" t="n"/>
      <c r="E11" s="15" t="n"/>
      <c r="F11" s="16" t="n"/>
      <c r="G11" s="16" t="n"/>
      <c r="H11" s="16" t="n"/>
      <c r="I11" s="16" t="n"/>
      <c r="J11" s="15" t="n"/>
      <c r="K11" s="17">
        <f>IF(H11="","",H11-I11)</f>
        <v/>
      </c>
      <c r="L11" s="18">
        <f>IF(OR(G11="",G11=0,K11=""),"",K11/G11)</f>
        <v/>
      </c>
      <c r="M11" s="18">
        <f>IF(OR(H11="",H11=0),"",I11/H11)</f>
        <v/>
      </c>
      <c r="N11" s="16" t="n"/>
      <c r="O11" s="16" t="n"/>
      <c r="P11" s="16" t="n"/>
      <c r="Q11" s="16" t="n"/>
      <c r="R11" s="16" t="n"/>
      <c r="S11" s="16" t="n"/>
      <c r="T11" s="16" t="n"/>
      <c r="U11" s="16" t="n"/>
      <c r="V11" s="19">
        <f>IF(A11="","",SUM(N11:U11))</f>
        <v/>
      </c>
      <c r="W11" s="19">
        <f>IF(A11="","",$K$3-V11)</f>
        <v/>
      </c>
      <c r="X11" s="18">
        <f>IF(W11="","",W11/$K$3)</f>
        <v/>
      </c>
      <c r="Y11" s="18">
        <f>IF(OR(W11="",F11="",H11=""),"",IF(W11&lt;=0,"",H11*F11/60/W11))</f>
        <v/>
      </c>
      <c r="Z11" s="18">
        <f>IF(OR(H11="",H11=0),"",K11/H11)</f>
        <v/>
      </c>
      <c r="AA11" s="20">
        <f>IF(OR(X11="",Y11="",Z11=""),"",X11*Y11*Z11)</f>
        <v/>
      </c>
      <c r="AB11" s="15" t="n"/>
    </row>
    <row r="12">
      <c r="A12" s="15" t="n"/>
      <c r="B12" s="16" t="n"/>
      <c r="C12" s="15" t="n"/>
      <c r="D12" s="15" t="n"/>
      <c r="E12" s="15" t="n"/>
      <c r="F12" s="16" t="n"/>
      <c r="G12" s="16" t="n"/>
      <c r="H12" s="16" t="n"/>
      <c r="I12" s="16" t="n"/>
      <c r="J12" s="15" t="n"/>
      <c r="K12" s="17">
        <f>IF(H12="","",H12-I12)</f>
        <v/>
      </c>
      <c r="L12" s="18">
        <f>IF(OR(G12="",G12=0,K12=""),"",K12/G12)</f>
        <v/>
      </c>
      <c r="M12" s="18">
        <f>IF(OR(H12="",H12=0),"",I12/H12)</f>
        <v/>
      </c>
      <c r="N12" s="16" t="n"/>
      <c r="O12" s="16" t="n"/>
      <c r="P12" s="16" t="n"/>
      <c r="Q12" s="16" t="n"/>
      <c r="R12" s="16" t="n"/>
      <c r="S12" s="16" t="n"/>
      <c r="T12" s="16" t="n"/>
      <c r="U12" s="16" t="n"/>
      <c r="V12" s="19">
        <f>IF(A12="","",SUM(N12:U12))</f>
        <v/>
      </c>
      <c r="W12" s="19">
        <f>IF(A12="","",$K$3-V12)</f>
        <v/>
      </c>
      <c r="X12" s="18">
        <f>IF(W12="","",W12/$K$3)</f>
        <v/>
      </c>
      <c r="Y12" s="18">
        <f>IF(OR(W12="",F12="",H12=""),"",IF(W12&lt;=0,"",H12*F12/60/W12))</f>
        <v/>
      </c>
      <c r="Z12" s="18">
        <f>IF(OR(H12="",H12=0),"",K12/H12)</f>
        <v/>
      </c>
      <c r="AA12" s="20">
        <f>IF(OR(X12="",Y12="",Z12=""),"",X12*Y12*Z12)</f>
        <v/>
      </c>
      <c r="AB12" s="15" t="n"/>
    </row>
    <row r="13">
      <c r="A13" s="15" t="n"/>
      <c r="B13" s="16" t="n"/>
      <c r="C13" s="15" t="n"/>
      <c r="D13" s="15" t="n"/>
      <c r="E13" s="15" t="n"/>
      <c r="F13" s="16" t="n"/>
      <c r="G13" s="16" t="n"/>
      <c r="H13" s="16" t="n"/>
      <c r="I13" s="16" t="n"/>
      <c r="J13" s="15" t="n"/>
      <c r="K13" s="17">
        <f>IF(H13="","",H13-I13)</f>
        <v/>
      </c>
      <c r="L13" s="18">
        <f>IF(OR(G13="",G13=0,K13=""),"",K13/G13)</f>
        <v/>
      </c>
      <c r="M13" s="18">
        <f>IF(OR(H13="",H13=0),"",I13/H13)</f>
        <v/>
      </c>
      <c r="N13" s="16" t="n"/>
      <c r="O13" s="16" t="n"/>
      <c r="P13" s="16" t="n"/>
      <c r="Q13" s="16" t="n"/>
      <c r="R13" s="16" t="n"/>
      <c r="S13" s="16" t="n"/>
      <c r="T13" s="16" t="n"/>
      <c r="U13" s="16" t="n"/>
      <c r="V13" s="19">
        <f>IF(A13="","",SUM(N13:U13))</f>
        <v/>
      </c>
      <c r="W13" s="19">
        <f>IF(A13="","",$K$3-V13)</f>
        <v/>
      </c>
      <c r="X13" s="18">
        <f>IF(W13="","",W13/$K$3)</f>
        <v/>
      </c>
      <c r="Y13" s="18">
        <f>IF(OR(W13="",F13="",H13=""),"",IF(W13&lt;=0,"",H13*F13/60/W13))</f>
        <v/>
      </c>
      <c r="Z13" s="18">
        <f>IF(OR(H13="",H13=0),"",K13/H13)</f>
        <v/>
      </c>
      <c r="AA13" s="20">
        <f>IF(OR(X13="",Y13="",Z13=""),"",X13*Y13*Z13)</f>
        <v/>
      </c>
      <c r="AB13" s="15" t="n"/>
    </row>
    <row r="14">
      <c r="A14" s="15" t="n"/>
      <c r="B14" s="16" t="n"/>
      <c r="C14" s="15" t="n"/>
      <c r="D14" s="15" t="n"/>
      <c r="E14" s="15" t="n"/>
      <c r="F14" s="16" t="n"/>
      <c r="G14" s="16" t="n"/>
      <c r="H14" s="16" t="n"/>
      <c r="I14" s="16" t="n"/>
      <c r="J14" s="15" t="n"/>
      <c r="K14" s="17">
        <f>IF(H14="","",H14-I14)</f>
        <v/>
      </c>
      <c r="L14" s="18">
        <f>IF(OR(G14="",G14=0,K14=""),"",K14/G14)</f>
        <v/>
      </c>
      <c r="M14" s="18">
        <f>IF(OR(H14="",H14=0),"",I14/H14)</f>
        <v/>
      </c>
      <c r="N14" s="16" t="n"/>
      <c r="O14" s="16" t="n"/>
      <c r="P14" s="16" t="n"/>
      <c r="Q14" s="16" t="n"/>
      <c r="R14" s="16" t="n"/>
      <c r="S14" s="16" t="n"/>
      <c r="T14" s="16" t="n"/>
      <c r="U14" s="16" t="n"/>
      <c r="V14" s="19">
        <f>IF(A14="","",SUM(N14:U14))</f>
        <v/>
      </c>
      <c r="W14" s="19">
        <f>IF(A14="","",$K$3-V14)</f>
        <v/>
      </c>
      <c r="X14" s="18">
        <f>IF(W14="","",W14/$K$3)</f>
        <v/>
      </c>
      <c r="Y14" s="18">
        <f>IF(OR(W14="",F14="",H14=""),"",IF(W14&lt;=0,"",H14*F14/60/W14))</f>
        <v/>
      </c>
      <c r="Z14" s="18">
        <f>IF(OR(H14="",H14=0),"",K14/H14)</f>
        <v/>
      </c>
      <c r="AA14" s="20">
        <f>IF(OR(X14="",Y14="",Z14=""),"",X14*Y14*Z14)</f>
        <v/>
      </c>
      <c r="AB14" s="15" t="n"/>
    </row>
    <row r="15">
      <c r="A15" s="15" t="n"/>
      <c r="B15" s="16" t="n"/>
      <c r="C15" s="15" t="n"/>
      <c r="D15" s="15" t="n"/>
      <c r="E15" s="15" t="n"/>
      <c r="F15" s="16" t="n"/>
      <c r="G15" s="16" t="n"/>
      <c r="H15" s="16" t="n"/>
      <c r="I15" s="16" t="n"/>
      <c r="J15" s="15" t="n"/>
      <c r="K15" s="17">
        <f>IF(H15="","",H15-I15)</f>
        <v/>
      </c>
      <c r="L15" s="18">
        <f>IF(OR(G15="",G15=0,K15=""),"",K15/G15)</f>
        <v/>
      </c>
      <c r="M15" s="18">
        <f>IF(OR(H15="",H15=0),"",I15/H15)</f>
        <v/>
      </c>
      <c r="N15" s="16" t="n"/>
      <c r="O15" s="16" t="n"/>
      <c r="P15" s="16" t="n"/>
      <c r="Q15" s="16" t="n"/>
      <c r="R15" s="16" t="n"/>
      <c r="S15" s="16" t="n"/>
      <c r="T15" s="16" t="n"/>
      <c r="U15" s="16" t="n"/>
      <c r="V15" s="19">
        <f>IF(A15="","",SUM(N15:U15))</f>
        <v/>
      </c>
      <c r="W15" s="19">
        <f>IF(A15="","",$K$3-V15)</f>
        <v/>
      </c>
      <c r="X15" s="18">
        <f>IF(W15="","",W15/$K$3)</f>
        <v/>
      </c>
      <c r="Y15" s="18">
        <f>IF(OR(W15="",F15="",H15=""),"",IF(W15&lt;=0,"",H15*F15/60/W15))</f>
        <v/>
      </c>
      <c r="Z15" s="18">
        <f>IF(OR(H15="",H15=0),"",K15/H15)</f>
        <v/>
      </c>
      <c r="AA15" s="20">
        <f>IF(OR(X15="",Y15="",Z15=""),"",X15*Y15*Z15)</f>
        <v/>
      </c>
      <c r="AB15" s="15" t="n"/>
    </row>
    <row r="16">
      <c r="A16" s="15" t="n"/>
      <c r="B16" s="16" t="n"/>
      <c r="C16" s="15" t="n"/>
      <c r="D16" s="15" t="n"/>
      <c r="E16" s="15" t="n"/>
      <c r="F16" s="16" t="n"/>
      <c r="G16" s="16" t="n"/>
      <c r="H16" s="16" t="n"/>
      <c r="I16" s="16" t="n"/>
      <c r="J16" s="15" t="n"/>
      <c r="K16" s="17">
        <f>IF(H16="","",H16-I16)</f>
        <v/>
      </c>
      <c r="L16" s="18">
        <f>IF(OR(G16="",G16=0,K16=""),"",K16/G16)</f>
        <v/>
      </c>
      <c r="M16" s="18">
        <f>IF(OR(H16="",H16=0),"",I16/H16)</f>
        <v/>
      </c>
      <c r="N16" s="16" t="n"/>
      <c r="O16" s="16" t="n"/>
      <c r="P16" s="16" t="n"/>
      <c r="Q16" s="16" t="n"/>
      <c r="R16" s="16" t="n"/>
      <c r="S16" s="16" t="n"/>
      <c r="T16" s="16" t="n"/>
      <c r="U16" s="16" t="n"/>
      <c r="V16" s="19">
        <f>IF(A16="","",SUM(N16:U16))</f>
        <v/>
      </c>
      <c r="W16" s="19">
        <f>IF(A16="","",$K$3-V16)</f>
        <v/>
      </c>
      <c r="X16" s="18">
        <f>IF(W16="","",W16/$K$3)</f>
        <v/>
      </c>
      <c r="Y16" s="18">
        <f>IF(OR(W16="",F16="",H16=""),"",IF(W16&lt;=0,"",H16*F16/60/W16))</f>
        <v/>
      </c>
      <c r="Z16" s="18">
        <f>IF(OR(H16="",H16=0),"",K16/H16)</f>
        <v/>
      </c>
      <c r="AA16" s="20">
        <f>IF(OR(X16="",Y16="",Z16=""),"",X16*Y16*Z16)</f>
        <v/>
      </c>
      <c r="AB16" s="15" t="n"/>
    </row>
    <row r="17">
      <c r="A17" s="15" t="n"/>
      <c r="B17" s="16" t="n"/>
      <c r="C17" s="15" t="n"/>
      <c r="D17" s="15" t="n"/>
      <c r="E17" s="15" t="n"/>
      <c r="F17" s="16" t="n"/>
      <c r="G17" s="16" t="n"/>
      <c r="H17" s="16" t="n"/>
      <c r="I17" s="16" t="n"/>
      <c r="J17" s="15" t="n"/>
      <c r="K17" s="17">
        <f>IF(H17="","",H17-I17)</f>
        <v/>
      </c>
      <c r="L17" s="18">
        <f>IF(OR(G17="",G17=0,K17=""),"",K17/G17)</f>
        <v/>
      </c>
      <c r="M17" s="18">
        <f>IF(OR(H17="",H17=0),"",I17/H17)</f>
        <v/>
      </c>
      <c r="N17" s="16" t="n"/>
      <c r="O17" s="16" t="n"/>
      <c r="P17" s="16" t="n"/>
      <c r="Q17" s="16" t="n"/>
      <c r="R17" s="16" t="n"/>
      <c r="S17" s="16" t="n"/>
      <c r="T17" s="16" t="n"/>
      <c r="U17" s="16" t="n"/>
      <c r="V17" s="19">
        <f>IF(A17="","",SUM(N17:U17))</f>
        <v/>
      </c>
      <c r="W17" s="19">
        <f>IF(A17="","",$K$3-V17)</f>
        <v/>
      </c>
      <c r="X17" s="18">
        <f>IF(W17="","",W17/$K$3)</f>
        <v/>
      </c>
      <c r="Y17" s="18">
        <f>IF(OR(W17="",F17="",H17=""),"",IF(W17&lt;=0,"",H17*F17/60/W17))</f>
        <v/>
      </c>
      <c r="Z17" s="18">
        <f>IF(OR(H17="",H17=0),"",K17/H17)</f>
        <v/>
      </c>
      <c r="AA17" s="20">
        <f>IF(OR(X17="",Y17="",Z17=""),"",X17*Y17*Z17)</f>
        <v/>
      </c>
      <c r="AB17" s="15" t="n"/>
    </row>
    <row r="18">
      <c r="A18" s="15" t="n"/>
      <c r="B18" s="16" t="n"/>
      <c r="C18" s="15" t="n"/>
      <c r="D18" s="15" t="n"/>
      <c r="E18" s="15" t="n"/>
      <c r="F18" s="16" t="n"/>
      <c r="G18" s="16" t="n"/>
      <c r="H18" s="16" t="n"/>
      <c r="I18" s="16" t="n"/>
      <c r="J18" s="15" t="n"/>
      <c r="K18" s="17">
        <f>IF(H18="","",H18-I18)</f>
        <v/>
      </c>
      <c r="L18" s="18">
        <f>IF(OR(G18="",G18=0,K18=""),"",K18/G18)</f>
        <v/>
      </c>
      <c r="M18" s="18">
        <f>IF(OR(H18="",H18=0),"",I18/H18)</f>
        <v/>
      </c>
      <c r="N18" s="16" t="n"/>
      <c r="O18" s="16" t="n"/>
      <c r="P18" s="16" t="n"/>
      <c r="Q18" s="16" t="n"/>
      <c r="R18" s="16" t="n"/>
      <c r="S18" s="16" t="n"/>
      <c r="T18" s="16" t="n"/>
      <c r="U18" s="16" t="n"/>
      <c r="V18" s="19">
        <f>IF(A18="","",SUM(N18:U18))</f>
        <v/>
      </c>
      <c r="W18" s="19">
        <f>IF(A18="","",$K$3-V18)</f>
        <v/>
      </c>
      <c r="X18" s="18">
        <f>IF(W18="","",W18/$K$3)</f>
        <v/>
      </c>
      <c r="Y18" s="18">
        <f>IF(OR(W18="",F18="",H18=""),"",IF(W18&lt;=0,"",H18*F18/60/W18))</f>
        <v/>
      </c>
      <c r="Z18" s="18">
        <f>IF(OR(H18="",H18=0),"",K18/H18)</f>
        <v/>
      </c>
      <c r="AA18" s="20">
        <f>IF(OR(X18="",Y18="",Z18=""),"",X18*Y18*Z18)</f>
        <v/>
      </c>
      <c r="AB18" s="15" t="n"/>
    </row>
    <row r="19">
      <c r="A19" s="15" t="n"/>
      <c r="B19" s="16" t="n"/>
      <c r="C19" s="15" t="n"/>
      <c r="D19" s="15" t="n"/>
      <c r="E19" s="15" t="n"/>
      <c r="F19" s="16" t="n"/>
      <c r="G19" s="16" t="n"/>
      <c r="H19" s="16" t="n"/>
      <c r="I19" s="16" t="n"/>
      <c r="J19" s="15" t="n"/>
      <c r="K19" s="17">
        <f>IF(H19="","",H19-I19)</f>
        <v/>
      </c>
      <c r="L19" s="18">
        <f>IF(OR(G19="",G19=0,K19=""),"",K19/G19)</f>
        <v/>
      </c>
      <c r="M19" s="18">
        <f>IF(OR(H19="",H19=0),"",I19/H19)</f>
        <v/>
      </c>
      <c r="N19" s="16" t="n"/>
      <c r="O19" s="16" t="n"/>
      <c r="P19" s="16" t="n"/>
      <c r="Q19" s="16" t="n"/>
      <c r="R19" s="16" t="n"/>
      <c r="S19" s="16" t="n"/>
      <c r="T19" s="16" t="n"/>
      <c r="U19" s="16" t="n"/>
      <c r="V19" s="19">
        <f>IF(A19="","",SUM(N19:U19))</f>
        <v/>
      </c>
      <c r="W19" s="19">
        <f>IF(A19="","",$K$3-V19)</f>
        <v/>
      </c>
      <c r="X19" s="18">
        <f>IF(W19="","",W19/$K$3)</f>
        <v/>
      </c>
      <c r="Y19" s="18">
        <f>IF(OR(W19="",F19="",H19=""),"",IF(W19&lt;=0,"",H19*F19/60/W19))</f>
        <v/>
      </c>
      <c r="Z19" s="18">
        <f>IF(OR(H19="",H19=0),"",K19/H19)</f>
        <v/>
      </c>
      <c r="AA19" s="20">
        <f>IF(OR(X19="",Y19="",Z19=""),"",X19*Y19*Z19)</f>
        <v/>
      </c>
      <c r="AB19" s="15" t="n"/>
    </row>
    <row r="20">
      <c r="A20" s="15" t="n"/>
      <c r="B20" s="16" t="n"/>
      <c r="C20" s="15" t="n"/>
      <c r="D20" s="15" t="n"/>
      <c r="E20" s="15" t="n"/>
      <c r="F20" s="16" t="n"/>
      <c r="G20" s="16" t="n"/>
      <c r="H20" s="16" t="n"/>
      <c r="I20" s="16" t="n"/>
      <c r="J20" s="15" t="n"/>
      <c r="K20" s="17">
        <f>IF(H20="","",H20-I20)</f>
        <v/>
      </c>
      <c r="L20" s="18">
        <f>IF(OR(G20="",G20=0,K20=""),"",K20/G20)</f>
        <v/>
      </c>
      <c r="M20" s="18">
        <f>IF(OR(H20="",H20=0),"",I20/H20)</f>
        <v/>
      </c>
      <c r="N20" s="16" t="n"/>
      <c r="O20" s="16" t="n"/>
      <c r="P20" s="16" t="n"/>
      <c r="Q20" s="16" t="n"/>
      <c r="R20" s="16" t="n"/>
      <c r="S20" s="16" t="n"/>
      <c r="T20" s="16" t="n"/>
      <c r="U20" s="16" t="n"/>
      <c r="V20" s="19">
        <f>IF(A20="","",SUM(N20:U20))</f>
        <v/>
      </c>
      <c r="W20" s="19">
        <f>IF(A20="","",$K$3-V20)</f>
        <v/>
      </c>
      <c r="X20" s="18">
        <f>IF(W20="","",W20/$K$3)</f>
        <v/>
      </c>
      <c r="Y20" s="18">
        <f>IF(OR(W20="",F20="",H20=""),"",IF(W20&lt;=0,"",H20*F20/60/W20))</f>
        <v/>
      </c>
      <c r="Z20" s="18">
        <f>IF(OR(H20="",H20=0),"",K20/H20)</f>
        <v/>
      </c>
      <c r="AA20" s="20">
        <f>IF(OR(X20="",Y20="",Z20=""),"",X20*Y20*Z20)</f>
        <v/>
      </c>
      <c r="AB20" s="15" t="n"/>
    </row>
    <row r="21">
      <c r="A21" s="15" t="n"/>
      <c r="B21" s="16" t="n"/>
      <c r="C21" s="15" t="n"/>
      <c r="D21" s="15" t="n"/>
      <c r="E21" s="15" t="n"/>
      <c r="F21" s="16" t="n"/>
      <c r="G21" s="16" t="n"/>
      <c r="H21" s="16" t="n"/>
      <c r="I21" s="16" t="n"/>
      <c r="J21" s="15" t="n"/>
      <c r="K21" s="17">
        <f>IF(H21="","",H21-I21)</f>
        <v/>
      </c>
      <c r="L21" s="18">
        <f>IF(OR(G21="",G21=0,K21=""),"",K21/G21)</f>
        <v/>
      </c>
      <c r="M21" s="18">
        <f>IF(OR(H21="",H21=0),"",I21/H21)</f>
        <v/>
      </c>
      <c r="N21" s="16" t="n"/>
      <c r="O21" s="16" t="n"/>
      <c r="P21" s="16" t="n"/>
      <c r="Q21" s="16" t="n"/>
      <c r="R21" s="16" t="n"/>
      <c r="S21" s="16" t="n"/>
      <c r="T21" s="16" t="n"/>
      <c r="U21" s="16" t="n"/>
      <c r="V21" s="19">
        <f>IF(A21="","",SUM(N21:U21))</f>
        <v/>
      </c>
      <c r="W21" s="19">
        <f>IF(A21="","",$K$3-V21)</f>
        <v/>
      </c>
      <c r="X21" s="18">
        <f>IF(W21="","",W21/$K$3)</f>
        <v/>
      </c>
      <c r="Y21" s="18">
        <f>IF(OR(W21="",F21="",H21=""),"",IF(W21&lt;=0,"",H21*F21/60/W21))</f>
        <v/>
      </c>
      <c r="Z21" s="18">
        <f>IF(OR(H21="",H21=0),"",K21/H21)</f>
        <v/>
      </c>
      <c r="AA21" s="20">
        <f>IF(OR(X21="",Y21="",Z21=""),"",X21*Y21*Z21)</f>
        <v/>
      </c>
      <c r="AB21" s="15" t="n"/>
    </row>
    <row r="22">
      <c r="A22" s="15" t="n"/>
      <c r="B22" s="16" t="n"/>
      <c r="C22" s="15" t="n"/>
      <c r="D22" s="15" t="n"/>
      <c r="E22" s="15" t="n"/>
      <c r="F22" s="16" t="n"/>
      <c r="G22" s="16" t="n"/>
      <c r="H22" s="16" t="n"/>
      <c r="I22" s="16" t="n"/>
      <c r="J22" s="15" t="n"/>
      <c r="K22" s="17">
        <f>IF(H22="","",H22-I22)</f>
        <v/>
      </c>
      <c r="L22" s="18">
        <f>IF(OR(G22="",G22=0,K22=""),"",K22/G22)</f>
        <v/>
      </c>
      <c r="M22" s="18">
        <f>IF(OR(H22="",H22=0),"",I22/H22)</f>
        <v/>
      </c>
      <c r="N22" s="16" t="n"/>
      <c r="O22" s="16" t="n"/>
      <c r="P22" s="16" t="n"/>
      <c r="Q22" s="16" t="n"/>
      <c r="R22" s="16" t="n"/>
      <c r="S22" s="16" t="n"/>
      <c r="T22" s="16" t="n"/>
      <c r="U22" s="16" t="n"/>
      <c r="V22" s="19">
        <f>IF(A22="","",SUM(N22:U22))</f>
        <v/>
      </c>
      <c r="W22" s="19">
        <f>IF(A22="","",$K$3-V22)</f>
        <v/>
      </c>
      <c r="X22" s="18">
        <f>IF(W22="","",W22/$K$3)</f>
        <v/>
      </c>
      <c r="Y22" s="18">
        <f>IF(OR(W22="",F22="",H22=""),"",IF(W22&lt;=0,"",H22*F22/60/W22))</f>
        <v/>
      </c>
      <c r="Z22" s="18">
        <f>IF(OR(H22="",H22=0),"",K22/H22)</f>
        <v/>
      </c>
      <c r="AA22" s="20">
        <f>IF(OR(X22="",Y22="",Z22=""),"",X22*Y22*Z22)</f>
        <v/>
      </c>
      <c r="AB22" s="15" t="n"/>
    </row>
    <row r="23">
      <c r="A23" s="15" t="n"/>
      <c r="B23" s="16" t="n"/>
      <c r="C23" s="15" t="n"/>
      <c r="D23" s="15" t="n"/>
      <c r="E23" s="15" t="n"/>
      <c r="F23" s="16" t="n"/>
      <c r="G23" s="16" t="n"/>
      <c r="H23" s="16" t="n"/>
      <c r="I23" s="16" t="n"/>
      <c r="J23" s="15" t="n"/>
      <c r="K23" s="17">
        <f>IF(H23="","",H23-I23)</f>
        <v/>
      </c>
      <c r="L23" s="18">
        <f>IF(OR(G23="",G23=0,K23=""),"",K23/G23)</f>
        <v/>
      </c>
      <c r="M23" s="18">
        <f>IF(OR(H23="",H23=0),"",I23/H23)</f>
        <v/>
      </c>
      <c r="N23" s="16" t="n"/>
      <c r="O23" s="16" t="n"/>
      <c r="P23" s="16" t="n"/>
      <c r="Q23" s="16" t="n"/>
      <c r="R23" s="16" t="n"/>
      <c r="S23" s="16" t="n"/>
      <c r="T23" s="16" t="n"/>
      <c r="U23" s="16" t="n"/>
      <c r="V23" s="19">
        <f>IF(A23="","",SUM(N23:U23))</f>
        <v/>
      </c>
      <c r="W23" s="19">
        <f>IF(A23="","",$K$3-V23)</f>
        <v/>
      </c>
      <c r="X23" s="18">
        <f>IF(W23="","",W23/$K$3)</f>
        <v/>
      </c>
      <c r="Y23" s="18">
        <f>IF(OR(W23="",F23="",H23=""),"",IF(W23&lt;=0,"",H23*F23/60/W23))</f>
        <v/>
      </c>
      <c r="Z23" s="18">
        <f>IF(OR(H23="",H23=0),"",K23/H23)</f>
        <v/>
      </c>
      <c r="AA23" s="20">
        <f>IF(OR(X23="",Y23="",Z23=""),"",X23*Y23*Z23)</f>
        <v/>
      </c>
      <c r="AB23" s="15" t="n"/>
    </row>
    <row r="24">
      <c r="A24" s="15" t="n"/>
      <c r="B24" s="16" t="n"/>
      <c r="C24" s="15" t="n"/>
      <c r="D24" s="15" t="n"/>
      <c r="E24" s="15" t="n"/>
      <c r="F24" s="16" t="n"/>
      <c r="G24" s="16" t="n"/>
      <c r="H24" s="16" t="n"/>
      <c r="I24" s="16" t="n"/>
      <c r="J24" s="15" t="n"/>
      <c r="K24" s="17">
        <f>IF(H24="","",H24-I24)</f>
        <v/>
      </c>
      <c r="L24" s="18">
        <f>IF(OR(G24="",G24=0,K24=""),"",K24/G24)</f>
        <v/>
      </c>
      <c r="M24" s="18">
        <f>IF(OR(H24="",H24=0),"",I24/H24)</f>
        <v/>
      </c>
      <c r="N24" s="16" t="n"/>
      <c r="O24" s="16" t="n"/>
      <c r="P24" s="16" t="n"/>
      <c r="Q24" s="16" t="n"/>
      <c r="R24" s="16" t="n"/>
      <c r="S24" s="16" t="n"/>
      <c r="T24" s="16" t="n"/>
      <c r="U24" s="16" t="n"/>
      <c r="V24" s="19">
        <f>IF(A24="","",SUM(N24:U24))</f>
        <v/>
      </c>
      <c r="W24" s="19">
        <f>IF(A24="","",$K$3-V24)</f>
        <v/>
      </c>
      <c r="X24" s="18">
        <f>IF(W24="","",W24/$K$3)</f>
        <v/>
      </c>
      <c r="Y24" s="18">
        <f>IF(OR(W24="",F24="",H24=""),"",IF(W24&lt;=0,"",H24*F24/60/W24))</f>
        <v/>
      </c>
      <c r="Z24" s="18">
        <f>IF(OR(H24="",H24=0),"",K24/H24)</f>
        <v/>
      </c>
      <c r="AA24" s="20">
        <f>IF(OR(X24="",Y24="",Z24=""),"",X24*Y24*Z24)</f>
        <v/>
      </c>
      <c r="AB24" s="15" t="n"/>
    </row>
    <row r="25">
      <c r="A25" s="15" t="n"/>
      <c r="B25" s="16" t="n"/>
      <c r="C25" s="15" t="n"/>
      <c r="D25" s="15" t="n"/>
      <c r="E25" s="15" t="n"/>
      <c r="F25" s="16" t="n"/>
      <c r="G25" s="16" t="n"/>
      <c r="H25" s="16" t="n"/>
      <c r="I25" s="16" t="n"/>
      <c r="J25" s="15" t="n"/>
      <c r="K25" s="17">
        <f>IF(H25="","",H25-I25)</f>
        <v/>
      </c>
      <c r="L25" s="18">
        <f>IF(OR(G25="",G25=0,K25=""),"",K25/G25)</f>
        <v/>
      </c>
      <c r="M25" s="18">
        <f>IF(OR(H25="",H25=0),"",I25/H25)</f>
        <v/>
      </c>
      <c r="N25" s="16" t="n"/>
      <c r="O25" s="16" t="n"/>
      <c r="P25" s="16" t="n"/>
      <c r="Q25" s="16" t="n"/>
      <c r="R25" s="16" t="n"/>
      <c r="S25" s="16" t="n"/>
      <c r="T25" s="16" t="n"/>
      <c r="U25" s="16" t="n"/>
      <c r="V25" s="19">
        <f>IF(A25="","",SUM(N25:U25))</f>
        <v/>
      </c>
      <c r="W25" s="19">
        <f>IF(A25="","",$K$3-V25)</f>
        <v/>
      </c>
      <c r="X25" s="18">
        <f>IF(W25="","",W25/$K$3)</f>
        <v/>
      </c>
      <c r="Y25" s="18">
        <f>IF(OR(W25="",F25="",H25=""),"",IF(W25&lt;=0,"",H25*F25/60/W25))</f>
        <v/>
      </c>
      <c r="Z25" s="18">
        <f>IF(OR(H25="",H25=0),"",K25/H25)</f>
        <v/>
      </c>
      <c r="AA25" s="20">
        <f>IF(OR(X25="",Y25="",Z25=""),"",X25*Y25*Z25)</f>
        <v/>
      </c>
      <c r="AB25" s="15" t="n"/>
    </row>
    <row r="26">
      <c r="A26" s="15" t="n"/>
      <c r="B26" s="16" t="n"/>
      <c r="C26" s="15" t="n"/>
      <c r="D26" s="15" t="n"/>
      <c r="E26" s="15" t="n"/>
      <c r="F26" s="16" t="n"/>
      <c r="G26" s="16" t="n"/>
      <c r="H26" s="16" t="n"/>
      <c r="I26" s="16" t="n"/>
      <c r="J26" s="15" t="n"/>
      <c r="K26" s="17">
        <f>IF(H26="","",H26-I26)</f>
        <v/>
      </c>
      <c r="L26" s="18">
        <f>IF(OR(G26="",G26=0,K26=""),"",K26/G26)</f>
        <v/>
      </c>
      <c r="M26" s="18">
        <f>IF(OR(H26="",H26=0),"",I26/H26)</f>
        <v/>
      </c>
      <c r="N26" s="16" t="n"/>
      <c r="O26" s="16" t="n"/>
      <c r="P26" s="16" t="n"/>
      <c r="Q26" s="16" t="n"/>
      <c r="R26" s="16" t="n"/>
      <c r="S26" s="16" t="n"/>
      <c r="T26" s="16" t="n"/>
      <c r="U26" s="16" t="n"/>
      <c r="V26" s="19">
        <f>IF(A26="","",SUM(N26:U26))</f>
        <v/>
      </c>
      <c r="W26" s="19">
        <f>IF(A26="","",$K$3-V26)</f>
        <v/>
      </c>
      <c r="X26" s="18">
        <f>IF(W26="","",W26/$K$3)</f>
        <v/>
      </c>
      <c r="Y26" s="18">
        <f>IF(OR(W26="",F26="",H26=""),"",IF(W26&lt;=0,"",H26*F26/60/W26))</f>
        <v/>
      </c>
      <c r="Z26" s="18">
        <f>IF(OR(H26="",H26=0),"",K26/H26)</f>
        <v/>
      </c>
      <c r="AA26" s="20">
        <f>IF(OR(X26="",Y26="",Z26=""),"",X26*Y26*Z26)</f>
        <v/>
      </c>
      <c r="AB26" s="15" t="n"/>
    </row>
    <row r="27">
      <c r="A27" s="21" t="inlineStr">
        <is>
          <t>DAY TOTAL</t>
        </is>
      </c>
      <c r="B27" s="21" t="n"/>
      <c r="C27" s="21" t="n"/>
      <c r="D27" s="21" t="n"/>
      <c r="E27" s="21" t="n"/>
      <c r="F27" s="21" t="n"/>
      <c r="G27" s="22">
        <f>SUM(G7:G26)</f>
        <v/>
      </c>
      <c r="H27" s="22">
        <f>SUM(H7:H26)</f>
        <v/>
      </c>
      <c r="I27" s="22">
        <f>SUM(I7:I26)</f>
        <v/>
      </c>
      <c r="J27" s="21" t="n"/>
      <c r="K27" s="22">
        <f>SUM(H7:H26)-SUM(I7:I26)</f>
        <v/>
      </c>
      <c r="L27" s="23">
        <f>IF(G27=0,"",K27/G27)</f>
        <v/>
      </c>
      <c r="M27" s="23">
        <f>IF(H27=0,"",I27/H27)</f>
        <v/>
      </c>
      <c r="N27" s="22">
        <f>SUM(N7:N26)</f>
        <v/>
      </c>
      <c r="O27" s="22">
        <f>SUM(O7:O26)</f>
        <v/>
      </c>
      <c r="P27" s="22">
        <f>SUM(P7:P26)</f>
        <v/>
      </c>
      <c r="Q27" s="22">
        <f>SUM(Q7:Q26)</f>
        <v/>
      </c>
      <c r="R27" s="22">
        <f>SUM(R7:R26)</f>
        <v/>
      </c>
      <c r="S27" s="22">
        <f>SUM(S7:S26)</f>
        <v/>
      </c>
      <c r="T27" s="22">
        <f>SUM(T7:T26)</f>
        <v/>
      </c>
      <c r="U27" s="22">
        <f>SUM(U7:U26)</f>
        <v/>
      </c>
      <c r="V27" s="22">
        <f>SUM(N27:U27)</f>
        <v/>
      </c>
      <c r="W27" s="22">
        <f>IF(COUNTA(A7:A26)=0,"",$K$3*COUNTA(A7:A26)-V27)</f>
        <v/>
      </c>
      <c r="X27" s="23">
        <f>IF(W27="","",W27/($K$3*COUNTA(A7:A26)))</f>
        <v/>
      </c>
      <c r="Y27" s="23">
        <f>IF(OR(W27="",W27&lt;=0),"",SUMPRODUCT(H7:H26,F7:F26)/60/W27)</f>
        <v/>
      </c>
      <c r="Z27" s="23">
        <f>IF(SUMPRODUCT(H7:H26,F7:F26)=0,"",SUMPRODUCT(H7:H26-I7:I26,F7:F26)/SUMPRODUCT(H7:H26,F7:F26))</f>
        <v/>
      </c>
      <c r="AA27" s="23">
        <f>IF(COUNTA(A7:A26)=0,"",SUMPRODUCT(H7:H26-I7:I26,F7:F26)/60/($K$3*COUNTA(A7:A26)))</f>
        <v/>
      </c>
      <c r="AB27" s="21" t="n"/>
    </row>
    <row r="30">
      <c r="A30" s="24" t="inlineStr">
        <is>
          <t>WHERE THE TIME WENT TODAY</t>
        </is>
      </c>
      <c r="E30" s="25" t="inlineStr">
        <is>
          <t>min</t>
        </is>
      </c>
      <c r="F30" s="25" t="inlineStr">
        <is>
          <t>share</t>
        </is>
      </c>
      <c r="K30" s="24" t="inlineStr">
        <is>
          <t>REJECTS BY REASON</t>
        </is>
      </c>
      <c r="O30" s="25" t="inlineStr">
        <is>
          <t>pcs</t>
        </is>
      </c>
    </row>
    <row r="31">
      <c r="A31" s="15" t="inlineStr">
        <is>
          <t>Setup / changeover</t>
        </is>
      </c>
      <c r="E31" s="15">
        <f>N27</f>
        <v/>
      </c>
      <c r="F31" s="26">
        <f>IF($V$27=0,"",E31/$V$27)</f>
        <v/>
      </c>
      <c r="K31" s="15" t="inlineStr">
        <is>
          <t>Dimension</t>
        </is>
      </c>
      <c r="O31" s="15">
        <f>SUMIF($J$7:$J$26,K31,$I$7:$I$26)</f>
        <v/>
      </c>
    </row>
    <row r="32">
      <c r="A32" s="15" t="inlineStr">
        <is>
          <t>Breakdown / alarm</t>
        </is>
      </c>
      <c r="E32" s="15">
        <f>O27</f>
        <v/>
      </c>
      <c r="F32" s="26">
        <f>IF($V$27=0,"",E32/$V$27)</f>
        <v/>
      </c>
      <c r="K32" s="15" t="inlineStr">
        <is>
          <t>Tool mark / finish</t>
        </is>
      </c>
      <c r="O32" s="15">
        <f>SUMIF($J$7:$J$26,K32,$I$7:$I$26)</f>
        <v/>
      </c>
    </row>
    <row r="33">
      <c r="A33" s="15" t="inlineStr">
        <is>
          <t>Tool broke / not available</t>
        </is>
      </c>
      <c r="E33" s="15">
        <f>P27</f>
        <v/>
      </c>
      <c r="F33" s="26">
        <f>IF($V$27=0,"",E33/$V$27)</f>
        <v/>
      </c>
      <c r="K33" s="15" t="inlineStr">
        <is>
          <t>Burr</t>
        </is>
      </c>
      <c r="O33" s="15">
        <f>SUMIF($J$7:$J$26,K33,$I$7:$I$26)</f>
        <v/>
      </c>
    </row>
    <row r="34">
      <c r="A34" s="15" t="inlineStr">
        <is>
          <t>Waiting for material</t>
        </is>
      </c>
      <c r="E34" s="15">
        <f>Q27</f>
        <v/>
      </c>
      <c r="F34" s="26">
        <f>IF($V$27=0,"",E34/$V$27)</f>
        <v/>
      </c>
      <c r="K34" s="15" t="inlineStr">
        <is>
          <t>Thread not OK</t>
        </is>
      </c>
      <c r="O34" s="15">
        <f>SUMIF($J$7:$J$26,K34,$I$7:$I$26)</f>
        <v/>
      </c>
    </row>
    <row r="35">
      <c r="A35" s="15" t="inlineStr">
        <is>
          <t>Waiting for inspection</t>
        </is>
      </c>
      <c r="E35" s="15">
        <f>R27</f>
        <v/>
      </c>
      <c r="F35" s="26">
        <f>IF($V$27=0,"",E35/$V$27)</f>
        <v/>
      </c>
      <c r="K35" s="15" t="inlineStr">
        <is>
          <t>Setup / first piece</t>
        </is>
      </c>
      <c r="O35" s="15">
        <f>SUMIF($J$7:$J$26,K35,$I$7:$I$26)</f>
        <v/>
      </c>
    </row>
    <row r="36">
      <c r="A36" s="15" t="inlineStr">
        <is>
          <t>No operator</t>
        </is>
      </c>
      <c r="E36" s="15">
        <f>S27</f>
        <v/>
      </c>
      <c r="F36" s="26">
        <f>IF($V$27=0,"",E36/$V$27)</f>
        <v/>
      </c>
      <c r="K36" s="15" t="inlineStr">
        <is>
          <t>Material defect</t>
        </is>
      </c>
      <c r="O36" s="15">
        <f>SUMIF($J$7:$J$26,K36,$I$7:$I$26)</f>
        <v/>
      </c>
    </row>
    <row r="37">
      <c r="A37" s="15" t="inlineStr">
        <is>
          <t>Power cut</t>
        </is>
      </c>
      <c r="E37" s="15">
        <f>T27</f>
        <v/>
      </c>
      <c r="F37" s="26">
        <f>IF($V$27=0,"",E37/$V$27)</f>
        <v/>
      </c>
      <c r="K37" s="15" t="inlineStr">
        <is>
          <t>Handling damage</t>
        </is>
      </c>
      <c r="O37" s="15">
        <f>SUMIF($J$7:$J$26,K37,$I$7:$I$26)</f>
        <v/>
      </c>
    </row>
    <row r="38">
      <c r="A38" s="15" t="inlineStr">
        <is>
          <t>Other</t>
        </is>
      </c>
      <c r="E38" s="15">
        <f>U27</f>
        <v/>
      </c>
      <c r="F38" s="26">
        <f>IF($V$27=0,"",E38/$V$27)</f>
        <v/>
      </c>
      <c r="K38" s="15" t="inlineStr">
        <is>
          <t>Other</t>
        </is>
      </c>
      <c r="O38" s="15">
        <f>SUMIF($J$7:$J$26,K38,$I$7:$I$26)</f>
        <v/>
      </c>
    </row>
    <row r="39">
      <c r="A39" s="27" t="inlineStr">
        <is>
          <t>Biggest loss today</t>
        </is>
      </c>
      <c r="E39" s="27">
        <f>IF(MAX(E31:E38)=0,"—",INDEX(A31:A38,MATCH(MAX(E31:E38),E31:E38,0)))</f>
        <v/>
      </c>
    </row>
  </sheetData>
  <mergeCells count="34">
    <mergeCell ref="A35:D35"/>
    <mergeCell ref="A38:D38"/>
    <mergeCell ref="N5:V5"/>
    <mergeCell ref="A4:P4"/>
    <mergeCell ref="K38:N38"/>
    <mergeCell ref="A1:H1"/>
    <mergeCell ref="W5:AA5"/>
    <mergeCell ref="H2:J2"/>
    <mergeCell ref="E39:I39"/>
    <mergeCell ref="K37:N37"/>
    <mergeCell ref="A31:D31"/>
    <mergeCell ref="A34:D34"/>
    <mergeCell ref="A39:D39"/>
    <mergeCell ref="K34:N34"/>
    <mergeCell ref="D3:F3"/>
    <mergeCell ref="F5:M5"/>
    <mergeCell ref="H3:J3"/>
    <mergeCell ref="AB5"/>
    <mergeCell ref="K33:N33"/>
    <mergeCell ref="A3:B3"/>
    <mergeCell ref="A36:D36"/>
    <mergeCell ref="F2:G2"/>
    <mergeCell ref="K36:N36"/>
    <mergeCell ref="K2:L2"/>
    <mergeCell ref="K35:N35"/>
    <mergeCell ref="A5:E5"/>
    <mergeCell ref="M2:P2"/>
    <mergeCell ref="B2:E2"/>
    <mergeCell ref="K32:N32"/>
    <mergeCell ref="K31:N31"/>
    <mergeCell ref="A37:D37"/>
    <mergeCell ref="X1:AB1"/>
    <mergeCell ref="A33:D33"/>
    <mergeCell ref="A32:D32"/>
  </mergeCells>
  <conditionalFormatting sqref="E31:E38">
    <cfRule type="dataBar" priority="1">
      <dataBar>
        <cfvo type="num" val="0"/>
        <cfvo type="max"/>
        <color rgb="00F59E8B"/>
      </dataBar>
    </cfRule>
  </conditionalFormatting>
  <conditionalFormatting sqref="O31:O38">
    <cfRule type="dataBar" priority="2">
      <dataBar>
        <cfvo type="num" val="0"/>
        <cfvo type="max"/>
        <color rgb="00F2C46D"/>
      </dataBar>
    </cfRule>
  </conditionalFormatting>
  <conditionalFormatting sqref="L7:L27">
    <cfRule type="expression" priority="3" dxfId="0">
      <formula>AND(ISNUMBER(L7),L7&lt;0.85)</formula>
    </cfRule>
    <cfRule type="expression" priority="4" dxfId="1">
      <formula>AND(ISNUMBER(L7),L7&gt;=0.95)</formula>
    </cfRule>
  </conditionalFormatting>
  <conditionalFormatting sqref="AA7:AA27">
    <cfRule type="colorScale" priority="5">
      <colorScale>
        <cfvo type="num" val="0.4"/>
        <cfvo type="num" val="0.65"/>
        <cfvo type="num" val="0.85"/>
        <color rgb="00F8D7DA"/>
        <color rgb="00FFF3CD"/>
        <color rgb="00D4EDDA"/>
      </colorScale>
    </cfRule>
  </conditionalFormatting>
  <conditionalFormatting sqref="V7:V26">
    <cfRule type="expression" priority="6" dxfId="2">
      <formula>AND(ISNUMBER(V7),V7&gt;$K$3)</formula>
    </cfRule>
  </conditionalFormatting>
  <dataValidations count="3">
    <dataValidation sqref="J7:J26" showDropDown="0" showInputMessage="0" showErrorMessage="0" allowBlank="1" errorTitle="Reject reason" error="Pick a reason from the list (edit the list on the Lists sheet)." type="list">
      <formula1>=Lists!$A$2:$A$9</formula1>
    </dataValidation>
    <dataValidation sqref="B7:B26" showDropDown="0" showInputMessage="0" showErrorMessage="0" allowBlank="1" type="list">
      <formula1>"A,B,C,General"</formula1>
    </dataValidation>
    <dataValidation sqref="G7:G26 H7:H26 I7:I26 N7:N26 O7:O26 P7:P26 Q7:Q26 R7:R26 S7:S26 T7:T26 U7:U26" showDropDown="0" showInputMessage="0" showErrorMessage="0" allowBlank="1" errorTitle="Number" error="Whole numbers only (pieces or minutes)." type="whole" operator="greaterThanOrEqual">
      <formula1>0</formula1>
    </dataValidation>
  </dataValidations>
  <printOptions horizontalCentered="1"/>
  <pageMargins left="0.3" right="0.3" top="0.4" bottom="0.4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AB39"/>
  <sheetViews>
    <sheetView showGridLines="0" zoomScale="90" workbookViewId="0">
      <pane xSplit="3" ySplit="6" topLeftCell="D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6" customWidth="1" min="2" max="2"/>
    <col width="12" customWidth="1" min="3" max="3"/>
    <col width="10" customWidth="1" min="4" max="4"/>
    <col width="16" customWidth="1" min="5" max="5"/>
    <col width="10" customWidth="1" min="6" max="6"/>
    <col width="8" customWidth="1" min="7" max="7"/>
    <col width="9" customWidth="1" min="8" max="8"/>
    <col width="8" customWidth="1" min="9" max="9"/>
    <col width="17" customWidth="1" min="10" max="10"/>
    <col width="8" customWidth="1" min="11" max="11"/>
    <col width="9" customWidth="1" min="12" max="12"/>
    <col width="9" customWidth="1" min="13" max="13"/>
    <col width="9" customWidth="1" min="14" max="14"/>
    <col width="11" customWidth="1" min="15" max="15"/>
    <col width="9" customWidth="1" min="16" max="16"/>
    <col width="9" customWidth="1" min="17" max="17"/>
    <col width="9" customWidth="1" min="18" max="18"/>
    <col width="11" customWidth="1" min="19" max="19"/>
    <col width="9" customWidth="1" min="20" max="20"/>
    <col width="9" customWidth="1" min="21" max="21"/>
    <col width="9" customWidth="1" min="22" max="22"/>
    <col width="9" customWidth="1" min="23" max="23"/>
    <col width="9" customWidth="1" min="24" max="24"/>
    <col width="9" customWidth="1" min="25" max="25"/>
    <col width="8" customWidth="1" min="26" max="26"/>
    <col width="8" customWidth="1" min="27" max="27"/>
    <col width="28" customWidth="1" min="28" max="28"/>
  </cols>
  <sheetData>
    <row r="1">
      <c r="A1" s="4" t="inlineStr">
        <is>
          <t>DAILY PRODUCTION REPORT</t>
        </is>
      </c>
      <c r="X1" s="5" t="inlineStr">
        <is>
          <t>Free template · opeeye.com/guides/daily-production-report-format</t>
        </is>
      </c>
    </row>
    <row r="2">
      <c r="A2" s="6" t="inlineStr">
        <is>
          <t>Company</t>
        </is>
      </c>
      <c r="B2" s="7" t="inlineStr">
        <is>
          <t>Shree Precision Works (example)</t>
        </is>
      </c>
      <c r="C2" s="8" t="n"/>
      <c r="D2" s="8" t="n"/>
      <c r="E2" s="8" t="n"/>
      <c r="F2" s="6" t="inlineStr">
        <is>
          <t>Date</t>
        </is>
      </c>
      <c r="H2" s="9" t="n">
        <v>46296</v>
      </c>
      <c r="I2" s="8" t="n"/>
      <c r="J2" s="8" t="n"/>
      <c r="K2" s="6" t="inlineStr">
        <is>
          <t>Supervisor</t>
        </is>
      </c>
      <c r="M2" s="7" t="inlineStr">
        <is>
          <t>Mahesh</t>
        </is>
      </c>
      <c r="N2" s="8" t="n"/>
      <c r="O2" s="8" t="n"/>
      <c r="P2" s="8" t="n"/>
    </row>
    <row r="3">
      <c r="A3" s="6" t="inlineStr">
        <is>
          <t>Shift length (min)</t>
        </is>
      </c>
      <c r="C3" s="7" t="n">
        <v>480</v>
      </c>
      <c r="D3" s="6" t="inlineStr">
        <is>
          <t>Planned breaks (min)</t>
        </is>
      </c>
      <c r="G3" s="7" t="n">
        <v>30</v>
      </c>
      <c r="H3" s="6" t="inlineStr">
        <is>
          <t>Planned time / shift (min)</t>
        </is>
      </c>
      <c r="K3" s="10">
        <f>C3-G3</f>
        <v/>
      </c>
    </row>
    <row r="4">
      <c r="A4" s="11" t="inlineStr">
        <is>
          <t>White cells: type. Grey cells: calculated — don't overwrite. Downtime in minutes. One row per machine per shift.</t>
        </is>
      </c>
    </row>
    <row r="5">
      <c r="A5" s="12" t="inlineStr">
        <is>
          <t>WHO · WHAT</t>
        </is>
      </c>
      <c r="B5" s="13" t="n"/>
      <c r="C5" s="13" t="n"/>
      <c r="D5" s="13" t="n"/>
      <c r="E5" s="13" t="n"/>
      <c r="F5" s="12" t="inlineStr">
        <is>
          <t>PRODUCTION</t>
        </is>
      </c>
      <c r="G5" s="13" t="n"/>
      <c r="H5" s="13" t="n"/>
      <c r="I5" s="13" t="n"/>
      <c r="J5" s="13" t="n"/>
      <c r="K5" s="13" t="n"/>
      <c r="L5" s="13" t="n"/>
      <c r="M5" s="13" t="n"/>
      <c r="N5" s="12" t="inlineStr">
        <is>
          <t>DOWNTIME (minutes)</t>
        </is>
      </c>
      <c r="O5" s="13" t="n"/>
      <c r="P5" s="13" t="n"/>
      <c r="Q5" s="13" t="n"/>
      <c r="R5" s="13" t="n"/>
      <c r="S5" s="13" t="n"/>
      <c r="T5" s="13" t="n"/>
      <c r="U5" s="13" t="n"/>
      <c r="V5" s="13" t="n"/>
      <c r="W5" s="12" t="inlineStr">
        <is>
          <t>OEE</t>
        </is>
      </c>
      <c r="X5" s="13" t="n"/>
      <c r="Y5" s="13" t="n"/>
      <c r="Z5" s="13" t="n"/>
      <c r="AA5" s="13" t="n"/>
      <c r="AB5" s="12" t="inlineStr"/>
    </row>
    <row r="6" ht="32" customHeight="1">
      <c r="A6" s="14" t="inlineStr">
        <is>
          <t>Machine</t>
        </is>
      </c>
      <c r="B6" s="14" t="inlineStr">
        <is>
          <t>Shift</t>
        </is>
      </c>
      <c r="C6" s="14" t="inlineStr">
        <is>
          <t>Operator</t>
        </is>
      </c>
      <c r="D6" s="14" t="inlineStr">
        <is>
          <t>Job card</t>
        </is>
      </c>
      <c r="E6" s="14" t="inlineStr">
        <is>
          <t>Part</t>
        </is>
      </c>
      <c r="F6" s="14" t="inlineStr">
        <is>
          <t>Cycle time
(sec / pc)</t>
        </is>
      </c>
      <c r="G6" s="14" t="inlineStr">
        <is>
          <t>Target
(pcs)</t>
        </is>
      </c>
      <c r="H6" s="14" t="inlineStr">
        <is>
          <t>Produced
(pcs)</t>
        </is>
      </c>
      <c r="I6" s="14" t="inlineStr">
        <is>
          <t>Rejects
(pcs)</t>
        </is>
      </c>
      <c r="J6" s="14" t="inlineStr">
        <is>
          <t>Reject reason</t>
        </is>
      </c>
      <c r="K6" s="14" t="inlineStr">
        <is>
          <t>Good
(pcs)</t>
        </is>
      </c>
      <c r="L6" s="14" t="inlineStr">
        <is>
          <t>Achieve-
ment %</t>
        </is>
      </c>
      <c r="M6" s="14" t="inlineStr">
        <is>
          <t>Rejection
%</t>
        </is>
      </c>
      <c r="N6" s="14" t="inlineStr">
        <is>
          <t>Setup</t>
        </is>
      </c>
      <c r="O6" s="14" t="inlineStr">
        <is>
          <t>Breakdown</t>
        </is>
      </c>
      <c r="P6" s="14" t="inlineStr">
        <is>
          <t>Tooling</t>
        </is>
      </c>
      <c r="Q6" s="14" t="inlineStr">
        <is>
          <t>Material</t>
        </is>
      </c>
      <c r="R6" s="14" t="inlineStr">
        <is>
          <t>QC wait</t>
        </is>
      </c>
      <c r="S6" s="14" t="inlineStr">
        <is>
          <t>No operator</t>
        </is>
      </c>
      <c r="T6" s="14" t="inlineStr">
        <is>
          <t>Power</t>
        </is>
      </c>
      <c r="U6" s="14" t="inlineStr">
        <is>
          <t>Other</t>
        </is>
      </c>
      <c r="V6" s="14" t="inlineStr">
        <is>
          <t>Total
downtime</t>
        </is>
      </c>
      <c r="W6" s="14" t="inlineStr">
        <is>
          <t>Run time
(min)</t>
        </is>
      </c>
      <c r="X6" s="14" t="inlineStr">
        <is>
          <t>Avail-
ability</t>
        </is>
      </c>
      <c r="Y6" s="14" t="inlineStr">
        <is>
          <t>Perform-
ance</t>
        </is>
      </c>
      <c r="Z6" s="14" t="inlineStr">
        <is>
          <t>Quality</t>
        </is>
      </c>
      <c r="AA6" s="14" t="inlineStr">
        <is>
          <t>OEE</t>
        </is>
      </c>
      <c r="AB6" s="14" t="inlineStr">
        <is>
          <t>Remarks</t>
        </is>
      </c>
    </row>
    <row r="7">
      <c r="A7" s="15" t="inlineStr">
        <is>
          <t>TC-01</t>
        </is>
      </c>
      <c r="B7" s="16" t="inlineStr">
        <is>
          <t>A</t>
        </is>
      </c>
      <c r="C7" s="15" t="inlineStr">
        <is>
          <t>Suresh</t>
        </is>
      </c>
      <c r="D7" s="15" t="inlineStr">
        <is>
          <t>JC-0231</t>
        </is>
      </c>
      <c r="E7" s="15" t="inlineStr">
        <is>
          <t>Shaft pin Ø25</t>
        </is>
      </c>
      <c r="F7" s="16" t="n">
        <v>45</v>
      </c>
      <c r="G7" s="16" t="n">
        <v>540</v>
      </c>
      <c r="H7" s="16" t="n">
        <v>480</v>
      </c>
      <c r="I7" s="16" t="n">
        <v>9</v>
      </c>
      <c r="J7" s="15" t="inlineStr">
        <is>
          <t>Dimension</t>
        </is>
      </c>
      <c r="K7" s="17">
        <f>IF(H7="","",H7-I7)</f>
        <v/>
      </c>
      <c r="L7" s="18">
        <f>IF(OR(G7="",G7=0,K7=""),"",K7/G7)</f>
        <v/>
      </c>
      <c r="M7" s="18">
        <f>IF(OR(H7="",H7=0),"",I7/H7)</f>
        <v/>
      </c>
      <c r="N7" s="16" t="n">
        <v>35</v>
      </c>
      <c r="O7" s="16" t="n">
        <v>0</v>
      </c>
      <c r="P7" s="16" t="n">
        <v>15</v>
      </c>
      <c r="Q7" s="16" t="n">
        <v>12</v>
      </c>
      <c r="R7" s="16" t="n">
        <v>0</v>
      </c>
      <c r="S7" s="16" t="n">
        <v>0</v>
      </c>
      <c r="T7" s="16" t="n">
        <v>0</v>
      </c>
      <c r="U7" s="16" t="n">
        <v>0</v>
      </c>
      <c r="V7" s="19">
        <f>IF(A7="","",SUM(N7:U7))</f>
        <v/>
      </c>
      <c r="W7" s="19">
        <f>IF(A7="","",$K$3-V7)</f>
        <v/>
      </c>
      <c r="X7" s="18">
        <f>IF(W7="","",W7/$K$3)</f>
        <v/>
      </c>
      <c r="Y7" s="18">
        <f>IF(OR(W7="",F7="",H7=""),"",IF(W7&lt;=0,"",H7*F7/60/W7))</f>
        <v/>
      </c>
      <c r="Z7" s="18">
        <f>IF(OR(H7="",H7=0),"",K7/H7)</f>
        <v/>
      </c>
      <c r="AA7" s="20">
        <f>IF(OR(X7="",Y7="",Z7=""),"",X7*Y7*Z7)</f>
        <v/>
      </c>
      <c r="AB7" s="15" t="inlineStr">
        <is>
          <t>Insert broke 11:40</t>
        </is>
      </c>
    </row>
    <row r="8">
      <c r="A8" s="15" t="inlineStr">
        <is>
          <t>TC-01</t>
        </is>
      </c>
      <c r="B8" s="16" t="inlineStr">
        <is>
          <t>B</t>
        </is>
      </c>
      <c r="C8" s="15" t="inlineStr">
        <is>
          <t>Ramesh</t>
        </is>
      </c>
      <c r="D8" s="15" t="inlineStr">
        <is>
          <t>JC-0231</t>
        </is>
      </c>
      <c r="E8" s="15" t="inlineStr">
        <is>
          <t>Shaft pin Ø25</t>
        </is>
      </c>
      <c r="F8" s="16" t="n">
        <v>45</v>
      </c>
      <c r="G8" s="16" t="n">
        <v>540</v>
      </c>
      <c r="H8" s="16" t="n">
        <v>540</v>
      </c>
      <c r="I8" s="16" t="n">
        <v>4</v>
      </c>
      <c r="J8" s="15" t="inlineStr">
        <is>
          <t>Tool mark / finish</t>
        </is>
      </c>
      <c r="K8" s="17">
        <f>IF(H8="","",H8-I8)</f>
        <v/>
      </c>
      <c r="L8" s="18">
        <f>IF(OR(G8="",G8=0,K8=""),"",K8/G8)</f>
        <v/>
      </c>
      <c r="M8" s="18">
        <f>IF(OR(H8="",H8=0),"",I8/H8)</f>
        <v/>
      </c>
      <c r="N8" s="16" t="n">
        <v>0</v>
      </c>
      <c r="O8" s="16" t="n">
        <v>0</v>
      </c>
      <c r="P8" s="16" t="n">
        <v>0</v>
      </c>
      <c r="Q8" s="16" t="n">
        <v>0</v>
      </c>
      <c r="R8" s="16" t="n">
        <v>11</v>
      </c>
      <c r="S8" s="16" t="n">
        <v>0</v>
      </c>
      <c r="T8" s="16" t="n">
        <v>18</v>
      </c>
      <c r="U8" s="16" t="n">
        <v>0</v>
      </c>
      <c r="V8" s="19">
        <f>IF(A8="","",SUM(N8:U8))</f>
        <v/>
      </c>
      <c r="W8" s="19">
        <f>IF(A8="","",$K$3-V8)</f>
        <v/>
      </c>
      <c r="X8" s="18">
        <f>IF(W8="","",W8/$K$3)</f>
        <v/>
      </c>
      <c r="Y8" s="18">
        <f>IF(OR(W8="",F8="",H8=""),"",IF(W8&lt;=0,"",H8*F8/60/W8))</f>
        <v/>
      </c>
      <c r="Z8" s="18">
        <f>IF(OR(H8="",H8=0),"",K8/H8)</f>
        <v/>
      </c>
      <c r="AA8" s="20">
        <f>IF(OR(X8="",Y8="",Z8=""),"",X8*Y8*Z8)</f>
        <v/>
      </c>
      <c r="AB8" s="15" t="inlineStr">
        <is>
          <t>Same job — no changeover</t>
        </is>
      </c>
    </row>
    <row r="9">
      <c r="A9" s="15" t="inlineStr">
        <is>
          <t>VMC-03</t>
        </is>
      </c>
      <c r="B9" s="16" t="inlineStr">
        <is>
          <t>A</t>
        </is>
      </c>
      <c r="C9" s="15" t="inlineStr">
        <is>
          <t>Priya</t>
        </is>
      </c>
      <c r="D9" s="15" t="inlineStr">
        <is>
          <t>JC-0228</t>
        </is>
      </c>
      <c r="E9" s="15" t="inlineStr">
        <is>
          <t>Flange Ø80</t>
        </is>
      </c>
      <c r="F9" s="16" t="n">
        <v>150</v>
      </c>
      <c r="G9" s="16" t="n">
        <v>160</v>
      </c>
      <c r="H9" s="16" t="n">
        <v>112</v>
      </c>
      <c r="I9" s="16" t="n">
        <v>3</v>
      </c>
      <c r="J9" s="15" t="inlineStr">
        <is>
          <t>Dimension</t>
        </is>
      </c>
      <c r="K9" s="17">
        <f>IF(H9="","",H9-I9)</f>
        <v/>
      </c>
      <c r="L9" s="18">
        <f>IF(OR(G9="",G9=0,K9=""),"",K9/G9)</f>
        <v/>
      </c>
      <c r="M9" s="18">
        <f>IF(OR(H9="",H9=0),"",I9/H9)</f>
        <v/>
      </c>
      <c r="N9" s="16" t="n">
        <v>48</v>
      </c>
      <c r="O9" s="16" t="n">
        <v>0</v>
      </c>
      <c r="P9" s="16" t="n">
        <v>40</v>
      </c>
      <c r="Q9" s="16" t="n">
        <v>0</v>
      </c>
      <c r="R9" s="16" t="n">
        <v>0</v>
      </c>
      <c r="S9" s="16" t="n">
        <v>60</v>
      </c>
      <c r="T9" s="16" t="n">
        <v>0</v>
      </c>
      <c r="U9" s="16" t="n">
        <v>0</v>
      </c>
      <c r="V9" s="19">
        <f>IF(A9="","",SUM(N9:U9))</f>
        <v/>
      </c>
      <c r="W9" s="19">
        <f>IF(A9="","",$K$3-V9)</f>
        <v/>
      </c>
      <c r="X9" s="18">
        <f>IF(W9="","",W9/$K$3)</f>
        <v/>
      </c>
      <c r="Y9" s="18">
        <f>IF(OR(W9="",F9="",H9=""),"",IF(W9&lt;=0,"",H9*F9/60/W9))</f>
        <v/>
      </c>
      <c r="Z9" s="18">
        <f>IF(OR(H9="",H9=0),"",K9/H9)</f>
        <v/>
      </c>
      <c r="AA9" s="20">
        <f>IF(OR(X9="",Y9="",Z9=""),"",X9*Y9*Z9)</f>
        <v/>
      </c>
      <c r="AB9" s="15" t="inlineStr">
        <is>
          <t>Operator sent to TC-02 for 1 hr</t>
        </is>
      </c>
    </row>
    <row r="10">
      <c r="A10" s="15" t="n"/>
      <c r="B10" s="16" t="n"/>
      <c r="C10" s="15" t="n"/>
      <c r="D10" s="15" t="n"/>
      <c r="E10" s="15" t="n"/>
      <c r="F10" s="16" t="n"/>
      <c r="G10" s="16" t="n"/>
      <c r="H10" s="16" t="n"/>
      <c r="I10" s="16" t="n"/>
      <c r="J10" s="15" t="n"/>
      <c r="K10" s="17">
        <f>IF(H10="","",H10-I10)</f>
        <v/>
      </c>
      <c r="L10" s="18">
        <f>IF(OR(G10="",G10=0,K10=""),"",K10/G10)</f>
        <v/>
      </c>
      <c r="M10" s="18">
        <f>IF(OR(H10="",H10=0),"",I10/H10)</f>
        <v/>
      </c>
      <c r="N10" s="16" t="n"/>
      <c r="O10" s="16" t="n"/>
      <c r="P10" s="16" t="n"/>
      <c r="Q10" s="16" t="n"/>
      <c r="R10" s="16" t="n"/>
      <c r="S10" s="16" t="n"/>
      <c r="T10" s="16" t="n"/>
      <c r="U10" s="16" t="n"/>
      <c r="V10" s="19">
        <f>IF(A10="","",SUM(N10:U10))</f>
        <v/>
      </c>
      <c r="W10" s="19">
        <f>IF(A10="","",$K$3-V10)</f>
        <v/>
      </c>
      <c r="X10" s="18">
        <f>IF(W10="","",W10/$K$3)</f>
        <v/>
      </c>
      <c r="Y10" s="18">
        <f>IF(OR(W10="",F10="",H10=""),"",IF(W10&lt;=0,"",H10*F10/60/W10))</f>
        <v/>
      </c>
      <c r="Z10" s="18">
        <f>IF(OR(H10="",H10=0),"",K10/H10)</f>
        <v/>
      </c>
      <c r="AA10" s="20">
        <f>IF(OR(X10="",Y10="",Z10=""),"",X10*Y10*Z10)</f>
        <v/>
      </c>
      <c r="AB10" s="15" t="n"/>
    </row>
    <row r="11">
      <c r="A11" s="15" t="n"/>
      <c r="B11" s="16" t="n"/>
      <c r="C11" s="15" t="n"/>
      <c r="D11" s="15" t="n"/>
      <c r="E11" s="15" t="n"/>
      <c r="F11" s="16" t="n"/>
      <c r="G11" s="16" t="n"/>
      <c r="H11" s="16" t="n"/>
      <c r="I11" s="16" t="n"/>
      <c r="J11" s="15" t="n"/>
      <c r="K11" s="17">
        <f>IF(H11="","",H11-I11)</f>
        <v/>
      </c>
      <c r="L11" s="18">
        <f>IF(OR(G11="",G11=0,K11=""),"",K11/G11)</f>
        <v/>
      </c>
      <c r="M11" s="18">
        <f>IF(OR(H11="",H11=0),"",I11/H11)</f>
        <v/>
      </c>
      <c r="N11" s="16" t="n"/>
      <c r="O11" s="16" t="n"/>
      <c r="P11" s="16" t="n"/>
      <c r="Q11" s="16" t="n"/>
      <c r="R11" s="16" t="n"/>
      <c r="S11" s="16" t="n"/>
      <c r="T11" s="16" t="n"/>
      <c r="U11" s="16" t="n"/>
      <c r="V11" s="19">
        <f>IF(A11="","",SUM(N11:U11))</f>
        <v/>
      </c>
      <c r="W11" s="19">
        <f>IF(A11="","",$K$3-V11)</f>
        <v/>
      </c>
      <c r="X11" s="18">
        <f>IF(W11="","",W11/$K$3)</f>
        <v/>
      </c>
      <c r="Y11" s="18">
        <f>IF(OR(W11="",F11="",H11=""),"",IF(W11&lt;=0,"",H11*F11/60/W11))</f>
        <v/>
      </c>
      <c r="Z11" s="18">
        <f>IF(OR(H11="",H11=0),"",K11/H11)</f>
        <v/>
      </c>
      <c r="AA11" s="20">
        <f>IF(OR(X11="",Y11="",Z11=""),"",X11*Y11*Z11)</f>
        <v/>
      </c>
      <c r="AB11" s="15" t="n"/>
    </row>
    <row r="12">
      <c r="A12" s="15" t="n"/>
      <c r="B12" s="16" t="n"/>
      <c r="C12" s="15" t="n"/>
      <c r="D12" s="15" t="n"/>
      <c r="E12" s="15" t="n"/>
      <c r="F12" s="16" t="n"/>
      <c r="G12" s="16" t="n"/>
      <c r="H12" s="16" t="n"/>
      <c r="I12" s="16" t="n"/>
      <c r="J12" s="15" t="n"/>
      <c r="K12" s="17">
        <f>IF(H12="","",H12-I12)</f>
        <v/>
      </c>
      <c r="L12" s="18">
        <f>IF(OR(G12="",G12=0,K12=""),"",K12/G12)</f>
        <v/>
      </c>
      <c r="M12" s="18">
        <f>IF(OR(H12="",H12=0),"",I12/H12)</f>
        <v/>
      </c>
      <c r="N12" s="16" t="n"/>
      <c r="O12" s="16" t="n"/>
      <c r="P12" s="16" t="n"/>
      <c r="Q12" s="16" t="n"/>
      <c r="R12" s="16" t="n"/>
      <c r="S12" s="16" t="n"/>
      <c r="T12" s="16" t="n"/>
      <c r="U12" s="16" t="n"/>
      <c r="V12" s="19">
        <f>IF(A12="","",SUM(N12:U12))</f>
        <v/>
      </c>
      <c r="W12" s="19">
        <f>IF(A12="","",$K$3-V12)</f>
        <v/>
      </c>
      <c r="X12" s="18">
        <f>IF(W12="","",W12/$K$3)</f>
        <v/>
      </c>
      <c r="Y12" s="18">
        <f>IF(OR(W12="",F12="",H12=""),"",IF(W12&lt;=0,"",H12*F12/60/W12))</f>
        <v/>
      </c>
      <c r="Z12" s="18">
        <f>IF(OR(H12="",H12=0),"",K12/H12)</f>
        <v/>
      </c>
      <c r="AA12" s="20">
        <f>IF(OR(X12="",Y12="",Z12=""),"",X12*Y12*Z12)</f>
        <v/>
      </c>
      <c r="AB12" s="15" t="n"/>
    </row>
    <row r="13">
      <c r="A13" s="15" t="n"/>
      <c r="B13" s="16" t="n"/>
      <c r="C13" s="15" t="n"/>
      <c r="D13" s="15" t="n"/>
      <c r="E13" s="15" t="n"/>
      <c r="F13" s="16" t="n"/>
      <c r="G13" s="16" t="n"/>
      <c r="H13" s="16" t="n"/>
      <c r="I13" s="16" t="n"/>
      <c r="J13" s="15" t="n"/>
      <c r="K13" s="17">
        <f>IF(H13="","",H13-I13)</f>
        <v/>
      </c>
      <c r="L13" s="18">
        <f>IF(OR(G13="",G13=0,K13=""),"",K13/G13)</f>
        <v/>
      </c>
      <c r="M13" s="18">
        <f>IF(OR(H13="",H13=0),"",I13/H13)</f>
        <v/>
      </c>
      <c r="N13" s="16" t="n"/>
      <c r="O13" s="16" t="n"/>
      <c r="P13" s="16" t="n"/>
      <c r="Q13" s="16" t="n"/>
      <c r="R13" s="16" t="n"/>
      <c r="S13" s="16" t="n"/>
      <c r="T13" s="16" t="n"/>
      <c r="U13" s="16" t="n"/>
      <c r="V13" s="19">
        <f>IF(A13="","",SUM(N13:U13))</f>
        <v/>
      </c>
      <c r="W13" s="19">
        <f>IF(A13="","",$K$3-V13)</f>
        <v/>
      </c>
      <c r="X13" s="18">
        <f>IF(W13="","",W13/$K$3)</f>
        <v/>
      </c>
      <c r="Y13" s="18">
        <f>IF(OR(W13="",F13="",H13=""),"",IF(W13&lt;=0,"",H13*F13/60/W13))</f>
        <v/>
      </c>
      <c r="Z13" s="18">
        <f>IF(OR(H13="",H13=0),"",K13/H13)</f>
        <v/>
      </c>
      <c r="AA13" s="20">
        <f>IF(OR(X13="",Y13="",Z13=""),"",X13*Y13*Z13)</f>
        <v/>
      </c>
      <c r="AB13" s="15" t="n"/>
    </row>
    <row r="14">
      <c r="A14" s="15" t="n"/>
      <c r="B14" s="16" t="n"/>
      <c r="C14" s="15" t="n"/>
      <c r="D14" s="15" t="n"/>
      <c r="E14" s="15" t="n"/>
      <c r="F14" s="16" t="n"/>
      <c r="G14" s="16" t="n"/>
      <c r="H14" s="16" t="n"/>
      <c r="I14" s="16" t="n"/>
      <c r="J14" s="15" t="n"/>
      <c r="K14" s="17">
        <f>IF(H14="","",H14-I14)</f>
        <v/>
      </c>
      <c r="L14" s="18">
        <f>IF(OR(G14="",G14=0,K14=""),"",K14/G14)</f>
        <v/>
      </c>
      <c r="M14" s="18">
        <f>IF(OR(H14="",H14=0),"",I14/H14)</f>
        <v/>
      </c>
      <c r="N14" s="16" t="n"/>
      <c r="O14" s="16" t="n"/>
      <c r="P14" s="16" t="n"/>
      <c r="Q14" s="16" t="n"/>
      <c r="R14" s="16" t="n"/>
      <c r="S14" s="16" t="n"/>
      <c r="T14" s="16" t="n"/>
      <c r="U14" s="16" t="n"/>
      <c r="V14" s="19">
        <f>IF(A14="","",SUM(N14:U14))</f>
        <v/>
      </c>
      <c r="W14" s="19">
        <f>IF(A14="","",$K$3-V14)</f>
        <v/>
      </c>
      <c r="X14" s="18">
        <f>IF(W14="","",W14/$K$3)</f>
        <v/>
      </c>
      <c r="Y14" s="18">
        <f>IF(OR(W14="",F14="",H14=""),"",IF(W14&lt;=0,"",H14*F14/60/W14))</f>
        <v/>
      </c>
      <c r="Z14" s="18">
        <f>IF(OR(H14="",H14=0),"",K14/H14)</f>
        <v/>
      </c>
      <c r="AA14" s="20">
        <f>IF(OR(X14="",Y14="",Z14=""),"",X14*Y14*Z14)</f>
        <v/>
      </c>
      <c r="AB14" s="15" t="n"/>
    </row>
    <row r="15">
      <c r="A15" s="15" t="n"/>
      <c r="B15" s="16" t="n"/>
      <c r="C15" s="15" t="n"/>
      <c r="D15" s="15" t="n"/>
      <c r="E15" s="15" t="n"/>
      <c r="F15" s="16" t="n"/>
      <c r="G15" s="16" t="n"/>
      <c r="H15" s="16" t="n"/>
      <c r="I15" s="16" t="n"/>
      <c r="J15" s="15" t="n"/>
      <c r="K15" s="17">
        <f>IF(H15="","",H15-I15)</f>
        <v/>
      </c>
      <c r="L15" s="18">
        <f>IF(OR(G15="",G15=0,K15=""),"",K15/G15)</f>
        <v/>
      </c>
      <c r="M15" s="18">
        <f>IF(OR(H15="",H15=0),"",I15/H15)</f>
        <v/>
      </c>
      <c r="N15" s="16" t="n"/>
      <c r="O15" s="16" t="n"/>
      <c r="P15" s="16" t="n"/>
      <c r="Q15" s="16" t="n"/>
      <c r="R15" s="16" t="n"/>
      <c r="S15" s="16" t="n"/>
      <c r="T15" s="16" t="n"/>
      <c r="U15" s="16" t="n"/>
      <c r="V15" s="19">
        <f>IF(A15="","",SUM(N15:U15))</f>
        <v/>
      </c>
      <c r="W15" s="19">
        <f>IF(A15="","",$K$3-V15)</f>
        <v/>
      </c>
      <c r="X15" s="18">
        <f>IF(W15="","",W15/$K$3)</f>
        <v/>
      </c>
      <c r="Y15" s="18">
        <f>IF(OR(W15="",F15="",H15=""),"",IF(W15&lt;=0,"",H15*F15/60/W15))</f>
        <v/>
      </c>
      <c r="Z15" s="18">
        <f>IF(OR(H15="",H15=0),"",K15/H15)</f>
        <v/>
      </c>
      <c r="AA15" s="20">
        <f>IF(OR(X15="",Y15="",Z15=""),"",X15*Y15*Z15)</f>
        <v/>
      </c>
      <c r="AB15" s="15" t="n"/>
    </row>
    <row r="16">
      <c r="A16" s="15" t="n"/>
      <c r="B16" s="16" t="n"/>
      <c r="C16" s="15" t="n"/>
      <c r="D16" s="15" t="n"/>
      <c r="E16" s="15" t="n"/>
      <c r="F16" s="16" t="n"/>
      <c r="G16" s="16" t="n"/>
      <c r="H16" s="16" t="n"/>
      <c r="I16" s="16" t="n"/>
      <c r="J16" s="15" t="n"/>
      <c r="K16" s="17">
        <f>IF(H16="","",H16-I16)</f>
        <v/>
      </c>
      <c r="L16" s="18">
        <f>IF(OR(G16="",G16=0,K16=""),"",K16/G16)</f>
        <v/>
      </c>
      <c r="M16" s="18">
        <f>IF(OR(H16="",H16=0),"",I16/H16)</f>
        <v/>
      </c>
      <c r="N16" s="16" t="n"/>
      <c r="O16" s="16" t="n"/>
      <c r="P16" s="16" t="n"/>
      <c r="Q16" s="16" t="n"/>
      <c r="R16" s="16" t="n"/>
      <c r="S16" s="16" t="n"/>
      <c r="T16" s="16" t="n"/>
      <c r="U16" s="16" t="n"/>
      <c r="V16" s="19">
        <f>IF(A16="","",SUM(N16:U16))</f>
        <v/>
      </c>
      <c r="W16" s="19">
        <f>IF(A16="","",$K$3-V16)</f>
        <v/>
      </c>
      <c r="X16" s="18">
        <f>IF(W16="","",W16/$K$3)</f>
        <v/>
      </c>
      <c r="Y16" s="18">
        <f>IF(OR(W16="",F16="",H16=""),"",IF(W16&lt;=0,"",H16*F16/60/W16))</f>
        <v/>
      </c>
      <c r="Z16" s="18">
        <f>IF(OR(H16="",H16=0),"",K16/H16)</f>
        <v/>
      </c>
      <c r="AA16" s="20">
        <f>IF(OR(X16="",Y16="",Z16=""),"",X16*Y16*Z16)</f>
        <v/>
      </c>
      <c r="AB16" s="15" t="n"/>
    </row>
    <row r="17">
      <c r="A17" s="15" t="n"/>
      <c r="B17" s="16" t="n"/>
      <c r="C17" s="15" t="n"/>
      <c r="D17" s="15" t="n"/>
      <c r="E17" s="15" t="n"/>
      <c r="F17" s="16" t="n"/>
      <c r="G17" s="16" t="n"/>
      <c r="H17" s="16" t="n"/>
      <c r="I17" s="16" t="n"/>
      <c r="J17" s="15" t="n"/>
      <c r="K17" s="17">
        <f>IF(H17="","",H17-I17)</f>
        <v/>
      </c>
      <c r="L17" s="18">
        <f>IF(OR(G17="",G17=0,K17=""),"",K17/G17)</f>
        <v/>
      </c>
      <c r="M17" s="18">
        <f>IF(OR(H17="",H17=0),"",I17/H17)</f>
        <v/>
      </c>
      <c r="N17" s="16" t="n"/>
      <c r="O17" s="16" t="n"/>
      <c r="P17" s="16" t="n"/>
      <c r="Q17" s="16" t="n"/>
      <c r="R17" s="16" t="n"/>
      <c r="S17" s="16" t="n"/>
      <c r="T17" s="16" t="n"/>
      <c r="U17" s="16" t="n"/>
      <c r="V17" s="19">
        <f>IF(A17="","",SUM(N17:U17))</f>
        <v/>
      </c>
      <c r="W17" s="19">
        <f>IF(A17="","",$K$3-V17)</f>
        <v/>
      </c>
      <c r="X17" s="18">
        <f>IF(W17="","",W17/$K$3)</f>
        <v/>
      </c>
      <c r="Y17" s="18">
        <f>IF(OR(W17="",F17="",H17=""),"",IF(W17&lt;=0,"",H17*F17/60/W17))</f>
        <v/>
      </c>
      <c r="Z17" s="18">
        <f>IF(OR(H17="",H17=0),"",K17/H17)</f>
        <v/>
      </c>
      <c r="AA17" s="20">
        <f>IF(OR(X17="",Y17="",Z17=""),"",X17*Y17*Z17)</f>
        <v/>
      </c>
      <c r="AB17" s="15" t="n"/>
    </row>
    <row r="18">
      <c r="A18" s="15" t="n"/>
      <c r="B18" s="16" t="n"/>
      <c r="C18" s="15" t="n"/>
      <c r="D18" s="15" t="n"/>
      <c r="E18" s="15" t="n"/>
      <c r="F18" s="16" t="n"/>
      <c r="G18" s="16" t="n"/>
      <c r="H18" s="16" t="n"/>
      <c r="I18" s="16" t="n"/>
      <c r="J18" s="15" t="n"/>
      <c r="K18" s="17">
        <f>IF(H18="","",H18-I18)</f>
        <v/>
      </c>
      <c r="L18" s="18">
        <f>IF(OR(G18="",G18=0,K18=""),"",K18/G18)</f>
        <v/>
      </c>
      <c r="M18" s="18">
        <f>IF(OR(H18="",H18=0),"",I18/H18)</f>
        <v/>
      </c>
      <c r="N18" s="16" t="n"/>
      <c r="O18" s="16" t="n"/>
      <c r="P18" s="16" t="n"/>
      <c r="Q18" s="16" t="n"/>
      <c r="R18" s="16" t="n"/>
      <c r="S18" s="16" t="n"/>
      <c r="T18" s="16" t="n"/>
      <c r="U18" s="16" t="n"/>
      <c r="V18" s="19">
        <f>IF(A18="","",SUM(N18:U18))</f>
        <v/>
      </c>
      <c r="W18" s="19">
        <f>IF(A18="","",$K$3-V18)</f>
        <v/>
      </c>
      <c r="X18" s="18">
        <f>IF(W18="","",W18/$K$3)</f>
        <v/>
      </c>
      <c r="Y18" s="18">
        <f>IF(OR(W18="",F18="",H18=""),"",IF(W18&lt;=0,"",H18*F18/60/W18))</f>
        <v/>
      </c>
      <c r="Z18" s="18">
        <f>IF(OR(H18="",H18=0),"",K18/H18)</f>
        <v/>
      </c>
      <c r="AA18" s="20">
        <f>IF(OR(X18="",Y18="",Z18=""),"",X18*Y18*Z18)</f>
        <v/>
      </c>
      <c r="AB18" s="15" t="n"/>
    </row>
    <row r="19">
      <c r="A19" s="15" t="n"/>
      <c r="B19" s="16" t="n"/>
      <c r="C19" s="15" t="n"/>
      <c r="D19" s="15" t="n"/>
      <c r="E19" s="15" t="n"/>
      <c r="F19" s="16" t="n"/>
      <c r="G19" s="16" t="n"/>
      <c r="H19" s="16" t="n"/>
      <c r="I19" s="16" t="n"/>
      <c r="J19" s="15" t="n"/>
      <c r="K19" s="17">
        <f>IF(H19="","",H19-I19)</f>
        <v/>
      </c>
      <c r="L19" s="18">
        <f>IF(OR(G19="",G19=0,K19=""),"",K19/G19)</f>
        <v/>
      </c>
      <c r="M19" s="18">
        <f>IF(OR(H19="",H19=0),"",I19/H19)</f>
        <v/>
      </c>
      <c r="N19" s="16" t="n"/>
      <c r="O19" s="16" t="n"/>
      <c r="P19" s="16" t="n"/>
      <c r="Q19" s="16" t="n"/>
      <c r="R19" s="16" t="n"/>
      <c r="S19" s="16" t="n"/>
      <c r="T19" s="16" t="n"/>
      <c r="U19" s="16" t="n"/>
      <c r="V19" s="19">
        <f>IF(A19="","",SUM(N19:U19))</f>
        <v/>
      </c>
      <c r="W19" s="19">
        <f>IF(A19="","",$K$3-V19)</f>
        <v/>
      </c>
      <c r="X19" s="18">
        <f>IF(W19="","",W19/$K$3)</f>
        <v/>
      </c>
      <c r="Y19" s="18">
        <f>IF(OR(W19="",F19="",H19=""),"",IF(W19&lt;=0,"",H19*F19/60/W19))</f>
        <v/>
      </c>
      <c r="Z19" s="18">
        <f>IF(OR(H19="",H19=0),"",K19/H19)</f>
        <v/>
      </c>
      <c r="AA19" s="20">
        <f>IF(OR(X19="",Y19="",Z19=""),"",X19*Y19*Z19)</f>
        <v/>
      </c>
      <c r="AB19" s="15" t="n"/>
    </row>
    <row r="20">
      <c r="A20" s="15" t="n"/>
      <c r="B20" s="16" t="n"/>
      <c r="C20" s="15" t="n"/>
      <c r="D20" s="15" t="n"/>
      <c r="E20" s="15" t="n"/>
      <c r="F20" s="16" t="n"/>
      <c r="G20" s="16" t="n"/>
      <c r="H20" s="16" t="n"/>
      <c r="I20" s="16" t="n"/>
      <c r="J20" s="15" t="n"/>
      <c r="K20" s="17">
        <f>IF(H20="","",H20-I20)</f>
        <v/>
      </c>
      <c r="L20" s="18">
        <f>IF(OR(G20="",G20=0,K20=""),"",K20/G20)</f>
        <v/>
      </c>
      <c r="M20" s="18">
        <f>IF(OR(H20="",H20=0),"",I20/H20)</f>
        <v/>
      </c>
      <c r="N20" s="16" t="n"/>
      <c r="O20" s="16" t="n"/>
      <c r="P20" s="16" t="n"/>
      <c r="Q20" s="16" t="n"/>
      <c r="R20" s="16" t="n"/>
      <c r="S20" s="16" t="n"/>
      <c r="T20" s="16" t="n"/>
      <c r="U20" s="16" t="n"/>
      <c r="V20" s="19">
        <f>IF(A20="","",SUM(N20:U20))</f>
        <v/>
      </c>
      <c r="W20" s="19">
        <f>IF(A20="","",$K$3-V20)</f>
        <v/>
      </c>
      <c r="X20" s="18">
        <f>IF(W20="","",W20/$K$3)</f>
        <v/>
      </c>
      <c r="Y20" s="18">
        <f>IF(OR(W20="",F20="",H20=""),"",IF(W20&lt;=0,"",H20*F20/60/W20))</f>
        <v/>
      </c>
      <c r="Z20" s="18">
        <f>IF(OR(H20="",H20=0),"",K20/H20)</f>
        <v/>
      </c>
      <c r="AA20" s="20">
        <f>IF(OR(X20="",Y20="",Z20=""),"",X20*Y20*Z20)</f>
        <v/>
      </c>
      <c r="AB20" s="15" t="n"/>
    </row>
    <row r="21">
      <c r="A21" s="15" t="n"/>
      <c r="B21" s="16" t="n"/>
      <c r="C21" s="15" t="n"/>
      <c r="D21" s="15" t="n"/>
      <c r="E21" s="15" t="n"/>
      <c r="F21" s="16" t="n"/>
      <c r="G21" s="16" t="n"/>
      <c r="H21" s="16" t="n"/>
      <c r="I21" s="16" t="n"/>
      <c r="J21" s="15" t="n"/>
      <c r="K21" s="17">
        <f>IF(H21="","",H21-I21)</f>
        <v/>
      </c>
      <c r="L21" s="18">
        <f>IF(OR(G21="",G21=0,K21=""),"",K21/G21)</f>
        <v/>
      </c>
      <c r="M21" s="18">
        <f>IF(OR(H21="",H21=0),"",I21/H21)</f>
        <v/>
      </c>
      <c r="N21" s="16" t="n"/>
      <c r="O21" s="16" t="n"/>
      <c r="P21" s="16" t="n"/>
      <c r="Q21" s="16" t="n"/>
      <c r="R21" s="16" t="n"/>
      <c r="S21" s="16" t="n"/>
      <c r="T21" s="16" t="n"/>
      <c r="U21" s="16" t="n"/>
      <c r="V21" s="19">
        <f>IF(A21="","",SUM(N21:U21))</f>
        <v/>
      </c>
      <c r="W21" s="19">
        <f>IF(A21="","",$K$3-V21)</f>
        <v/>
      </c>
      <c r="X21" s="18">
        <f>IF(W21="","",W21/$K$3)</f>
        <v/>
      </c>
      <c r="Y21" s="18">
        <f>IF(OR(W21="",F21="",H21=""),"",IF(W21&lt;=0,"",H21*F21/60/W21))</f>
        <v/>
      </c>
      <c r="Z21" s="18">
        <f>IF(OR(H21="",H21=0),"",K21/H21)</f>
        <v/>
      </c>
      <c r="AA21" s="20">
        <f>IF(OR(X21="",Y21="",Z21=""),"",X21*Y21*Z21)</f>
        <v/>
      </c>
      <c r="AB21" s="15" t="n"/>
    </row>
    <row r="22">
      <c r="A22" s="15" t="n"/>
      <c r="B22" s="16" t="n"/>
      <c r="C22" s="15" t="n"/>
      <c r="D22" s="15" t="n"/>
      <c r="E22" s="15" t="n"/>
      <c r="F22" s="16" t="n"/>
      <c r="G22" s="16" t="n"/>
      <c r="H22" s="16" t="n"/>
      <c r="I22" s="16" t="n"/>
      <c r="J22" s="15" t="n"/>
      <c r="K22" s="17">
        <f>IF(H22="","",H22-I22)</f>
        <v/>
      </c>
      <c r="L22" s="18">
        <f>IF(OR(G22="",G22=0,K22=""),"",K22/G22)</f>
        <v/>
      </c>
      <c r="M22" s="18">
        <f>IF(OR(H22="",H22=0),"",I22/H22)</f>
        <v/>
      </c>
      <c r="N22" s="16" t="n"/>
      <c r="O22" s="16" t="n"/>
      <c r="P22" s="16" t="n"/>
      <c r="Q22" s="16" t="n"/>
      <c r="R22" s="16" t="n"/>
      <c r="S22" s="16" t="n"/>
      <c r="T22" s="16" t="n"/>
      <c r="U22" s="16" t="n"/>
      <c r="V22" s="19">
        <f>IF(A22="","",SUM(N22:U22))</f>
        <v/>
      </c>
      <c r="W22" s="19">
        <f>IF(A22="","",$K$3-V22)</f>
        <v/>
      </c>
      <c r="X22" s="18">
        <f>IF(W22="","",W22/$K$3)</f>
        <v/>
      </c>
      <c r="Y22" s="18">
        <f>IF(OR(W22="",F22="",H22=""),"",IF(W22&lt;=0,"",H22*F22/60/W22))</f>
        <v/>
      </c>
      <c r="Z22" s="18">
        <f>IF(OR(H22="",H22=0),"",K22/H22)</f>
        <v/>
      </c>
      <c r="AA22" s="20">
        <f>IF(OR(X22="",Y22="",Z22=""),"",X22*Y22*Z22)</f>
        <v/>
      </c>
      <c r="AB22" s="15" t="n"/>
    </row>
    <row r="23">
      <c r="A23" s="15" t="n"/>
      <c r="B23" s="16" t="n"/>
      <c r="C23" s="15" t="n"/>
      <c r="D23" s="15" t="n"/>
      <c r="E23" s="15" t="n"/>
      <c r="F23" s="16" t="n"/>
      <c r="G23" s="16" t="n"/>
      <c r="H23" s="16" t="n"/>
      <c r="I23" s="16" t="n"/>
      <c r="J23" s="15" t="n"/>
      <c r="K23" s="17">
        <f>IF(H23="","",H23-I23)</f>
        <v/>
      </c>
      <c r="L23" s="18">
        <f>IF(OR(G23="",G23=0,K23=""),"",K23/G23)</f>
        <v/>
      </c>
      <c r="M23" s="18">
        <f>IF(OR(H23="",H23=0),"",I23/H23)</f>
        <v/>
      </c>
      <c r="N23" s="16" t="n"/>
      <c r="O23" s="16" t="n"/>
      <c r="P23" s="16" t="n"/>
      <c r="Q23" s="16" t="n"/>
      <c r="R23" s="16" t="n"/>
      <c r="S23" s="16" t="n"/>
      <c r="T23" s="16" t="n"/>
      <c r="U23" s="16" t="n"/>
      <c r="V23" s="19">
        <f>IF(A23="","",SUM(N23:U23))</f>
        <v/>
      </c>
      <c r="W23" s="19">
        <f>IF(A23="","",$K$3-V23)</f>
        <v/>
      </c>
      <c r="X23" s="18">
        <f>IF(W23="","",W23/$K$3)</f>
        <v/>
      </c>
      <c r="Y23" s="18">
        <f>IF(OR(W23="",F23="",H23=""),"",IF(W23&lt;=0,"",H23*F23/60/W23))</f>
        <v/>
      </c>
      <c r="Z23" s="18">
        <f>IF(OR(H23="",H23=0),"",K23/H23)</f>
        <v/>
      </c>
      <c r="AA23" s="20">
        <f>IF(OR(X23="",Y23="",Z23=""),"",X23*Y23*Z23)</f>
        <v/>
      </c>
      <c r="AB23" s="15" t="n"/>
    </row>
    <row r="24">
      <c r="A24" s="15" t="n"/>
      <c r="B24" s="16" t="n"/>
      <c r="C24" s="15" t="n"/>
      <c r="D24" s="15" t="n"/>
      <c r="E24" s="15" t="n"/>
      <c r="F24" s="16" t="n"/>
      <c r="G24" s="16" t="n"/>
      <c r="H24" s="16" t="n"/>
      <c r="I24" s="16" t="n"/>
      <c r="J24" s="15" t="n"/>
      <c r="K24" s="17">
        <f>IF(H24="","",H24-I24)</f>
        <v/>
      </c>
      <c r="L24" s="18">
        <f>IF(OR(G24="",G24=0,K24=""),"",K24/G24)</f>
        <v/>
      </c>
      <c r="M24" s="18">
        <f>IF(OR(H24="",H24=0),"",I24/H24)</f>
        <v/>
      </c>
      <c r="N24" s="16" t="n"/>
      <c r="O24" s="16" t="n"/>
      <c r="P24" s="16" t="n"/>
      <c r="Q24" s="16" t="n"/>
      <c r="R24" s="16" t="n"/>
      <c r="S24" s="16" t="n"/>
      <c r="T24" s="16" t="n"/>
      <c r="U24" s="16" t="n"/>
      <c r="V24" s="19">
        <f>IF(A24="","",SUM(N24:U24))</f>
        <v/>
      </c>
      <c r="W24" s="19">
        <f>IF(A24="","",$K$3-V24)</f>
        <v/>
      </c>
      <c r="X24" s="18">
        <f>IF(W24="","",W24/$K$3)</f>
        <v/>
      </c>
      <c r="Y24" s="18">
        <f>IF(OR(W24="",F24="",H24=""),"",IF(W24&lt;=0,"",H24*F24/60/W24))</f>
        <v/>
      </c>
      <c r="Z24" s="18">
        <f>IF(OR(H24="",H24=0),"",K24/H24)</f>
        <v/>
      </c>
      <c r="AA24" s="20">
        <f>IF(OR(X24="",Y24="",Z24=""),"",X24*Y24*Z24)</f>
        <v/>
      </c>
      <c r="AB24" s="15" t="n"/>
    </row>
    <row r="25">
      <c r="A25" s="15" t="n"/>
      <c r="B25" s="16" t="n"/>
      <c r="C25" s="15" t="n"/>
      <c r="D25" s="15" t="n"/>
      <c r="E25" s="15" t="n"/>
      <c r="F25" s="16" t="n"/>
      <c r="G25" s="16" t="n"/>
      <c r="H25" s="16" t="n"/>
      <c r="I25" s="16" t="n"/>
      <c r="J25" s="15" t="n"/>
      <c r="K25" s="17">
        <f>IF(H25="","",H25-I25)</f>
        <v/>
      </c>
      <c r="L25" s="18">
        <f>IF(OR(G25="",G25=0,K25=""),"",K25/G25)</f>
        <v/>
      </c>
      <c r="M25" s="18">
        <f>IF(OR(H25="",H25=0),"",I25/H25)</f>
        <v/>
      </c>
      <c r="N25" s="16" t="n"/>
      <c r="O25" s="16" t="n"/>
      <c r="P25" s="16" t="n"/>
      <c r="Q25" s="16" t="n"/>
      <c r="R25" s="16" t="n"/>
      <c r="S25" s="16" t="n"/>
      <c r="T25" s="16" t="n"/>
      <c r="U25" s="16" t="n"/>
      <c r="V25" s="19">
        <f>IF(A25="","",SUM(N25:U25))</f>
        <v/>
      </c>
      <c r="W25" s="19">
        <f>IF(A25="","",$K$3-V25)</f>
        <v/>
      </c>
      <c r="X25" s="18">
        <f>IF(W25="","",W25/$K$3)</f>
        <v/>
      </c>
      <c r="Y25" s="18">
        <f>IF(OR(W25="",F25="",H25=""),"",IF(W25&lt;=0,"",H25*F25/60/W25))</f>
        <v/>
      </c>
      <c r="Z25" s="18">
        <f>IF(OR(H25="",H25=0),"",K25/H25)</f>
        <v/>
      </c>
      <c r="AA25" s="20">
        <f>IF(OR(X25="",Y25="",Z25=""),"",X25*Y25*Z25)</f>
        <v/>
      </c>
      <c r="AB25" s="15" t="n"/>
    </row>
    <row r="26">
      <c r="A26" s="15" t="n"/>
      <c r="B26" s="16" t="n"/>
      <c r="C26" s="15" t="n"/>
      <c r="D26" s="15" t="n"/>
      <c r="E26" s="15" t="n"/>
      <c r="F26" s="16" t="n"/>
      <c r="G26" s="16" t="n"/>
      <c r="H26" s="16" t="n"/>
      <c r="I26" s="16" t="n"/>
      <c r="J26" s="15" t="n"/>
      <c r="K26" s="17">
        <f>IF(H26="","",H26-I26)</f>
        <v/>
      </c>
      <c r="L26" s="18">
        <f>IF(OR(G26="",G26=0,K26=""),"",K26/G26)</f>
        <v/>
      </c>
      <c r="M26" s="18">
        <f>IF(OR(H26="",H26=0),"",I26/H26)</f>
        <v/>
      </c>
      <c r="N26" s="16" t="n"/>
      <c r="O26" s="16" t="n"/>
      <c r="P26" s="16" t="n"/>
      <c r="Q26" s="16" t="n"/>
      <c r="R26" s="16" t="n"/>
      <c r="S26" s="16" t="n"/>
      <c r="T26" s="16" t="n"/>
      <c r="U26" s="16" t="n"/>
      <c r="V26" s="19">
        <f>IF(A26="","",SUM(N26:U26))</f>
        <v/>
      </c>
      <c r="W26" s="19">
        <f>IF(A26="","",$K$3-V26)</f>
        <v/>
      </c>
      <c r="X26" s="18">
        <f>IF(W26="","",W26/$K$3)</f>
        <v/>
      </c>
      <c r="Y26" s="18">
        <f>IF(OR(W26="",F26="",H26=""),"",IF(W26&lt;=0,"",H26*F26/60/W26))</f>
        <v/>
      </c>
      <c r="Z26" s="18">
        <f>IF(OR(H26="",H26=0),"",K26/H26)</f>
        <v/>
      </c>
      <c r="AA26" s="20">
        <f>IF(OR(X26="",Y26="",Z26=""),"",X26*Y26*Z26)</f>
        <v/>
      </c>
      <c r="AB26" s="15" t="n"/>
    </row>
    <row r="27">
      <c r="A27" s="21" t="inlineStr">
        <is>
          <t>DAY TOTAL</t>
        </is>
      </c>
      <c r="B27" s="21" t="n"/>
      <c r="C27" s="21" t="n"/>
      <c r="D27" s="21" t="n"/>
      <c r="E27" s="21" t="n"/>
      <c r="F27" s="21" t="n"/>
      <c r="G27" s="22">
        <f>SUM(G7:G26)</f>
        <v/>
      </c>
      <c r="H27" s="22">
        <f>SUM(H7:H26)</f>
        <v/>
      </c>
      <c r="I27" s="22">
        <f>SUM(I7:I26)</f>
        <v/>
      </c>
      <c r="J27" s="21" t="n"/>
      <c r="K27" s="22">
        <f>SUM(H7:H26)-SUM(I7:I26)</f>
        <v/>
      </c>
      <c r="L27" s="23">
        <f>IF(G27=0,"",K27/G27)</f>
        <v/>
      </c>
      <c r="M27" s="23">
        <f>IF(H27=0,"",I27/H27)</f>
        <v/>
      </c>
      <c r="N27" s="22">
        <f>SUM(N7:N26)</f>
        <v/>
      </c>
      <c r="O27" s="22">
        <f>SUM(O7:O26)</f>
        <v/>
      </c>
      <c r="P27" s="22">
        <f>SUM(P7:P26)</f>
        <v/>
      </c>
      <c r="Q27" s="22">
        <f>SUM(Q7:Q26)</f>
        <v/>
      </c>
      <c r="R27" s="22">
        <f>SUM(R7:R26)</f>
        <v/>
      </c>
      <c r="S27" s="22">
        <f>SUM(S7:S26)</f>
        <v/>
      </c>
      <c r="T27" s="22">
        <f>SUM(T7:T26)</f>
        <v/>
      </c>
      <c r="U27" s="22">
        <f>SUM(U7:U26)</f>
        <v/>
      </c>
      <c r="V27" s="22">
        <f>SUM(N27:U27)</f>
        <v/>
      </c>
      <c r="W27" s="22">
        <f>IF(COUNTA(A7:A26)=0,"",$K$3*COUNTA(A7:A26)-V27)</f>
        <v/>
      </c>
      <c r="X27" s="23">
        <f>IF(W27="","",W27/($K$3*COUNTA(A7:A26)))</f>
        <v/>
      </c>
      <c r="Y27" s="23">
        <f>IF(OR(W27="",W27&lt;=0),"",SUMPRODUCT(H7:H26,F7:F26)/60/W27)</f>
        <v/>
      </c>
      <c r="Z27" s="23">
        <f>IF(SUMPRODUCT(H7:H26,F7:F26)=0,"",SUMPRODUCT(H7:H26-I7:I26,F7:F26)/SUMPRODUCT(H7:H26,F7:F26))</f>
        <v/>
      </c>
      <c r="AA27" s="23">
        <f>IF(COUNTA(A7:A26)=0,"",SUMPRODUCT(H7:H26-I7:I26,F7:F26)/60/($K$3*COUNTA(A7:A26)))</f>
        <v/>
      </c>
      <c r="AB27" s="21" t="n"/>
    </row>
    <row r="30">
      <c r="A30" s="24" t="inlineStr">
        <is>
          <t>WHERE THE TIME WENT TODAY</t>
        </is>
      </c>
      <c r="E30" s="25" t="inlineStr">
        <is>
          <t>min</t>
        </is>
      </c>
      <c r="F30" s="25" t="inlineStr">
        <is>
          <t>share</t>
        </is>
      </c>
      <c r="K30" s="24" t="inlineStr">
        <is>
          <t>REJECTS BY REASON</t>
        </is>
      </c>
      <c r="O30" s="25" t="inlineStr">
        <is>
          <t>pcs</t>
        </is>
      </c>
    </row>
    <row r="31">
      <c r="A31" s="15" t="inlineStr">
        <is>
          <t>Setup / changeover</t>
        </is>
      </c>
      <c r="E31" s="15">
        <f>N27</f>
        <v/>
      </c>
      <c r="F31" s="26">
        <f>IF($V$27=0,"",E31/$V$27)</f>
        <v/>
      </c>
      <c r="K31" s="15" t="inlineStr">
        <is>
          <t>Dimension</t>
        </is>
      </c>
      <c r="O31" s="15">
        <f>SUMIF($J$7:$J$26,K31,$I$7:$I$26)</f>
        <v/>
      </c>
    </row>
    <row r="32">
      <c r="A32" s="15" t="inlineStr">
        <is>
          <t>Breakdown / alarm</t>
        </is>
      </c>
      <c r="E32" s="15">
        <f>O27</f>
        <v/>
      </c>
      <c r="F32" s="26">
        <f>IF($V$27=0,"",E32/$V$27)</f>
        <v/>
      </c>
      <c r="K32" s="15" t="inlineStr">
        <is>
          <t>Tool mark / finish</t>
        </is>
      </c>
      <c r="O32" s="15">
        <f>SUMIF($J$7:$J$26,K32,$I$7:$I$26)</f>
        <v/>
      </c>
    </row>
    <row r="33">
      <c r="A33" s="15" t="inlineStr">
        <is>
          <t>Tool broke / not available</t>
        </is>
      </c>
      <c r="E33" s="15">
        <f>P27</f>
        <v/>
      </c>
      <c r="F33" s="26">
        <f>IF($V$27=0,"",E33/$V$27)</f>
        <v/>
      </c>
      <c r="K33" s="15" t="inlineStr">
        <is>
          <t>Burr</t>
        </is>
      </c>
      <c r="O33" s="15">
        <f>SUMIF($J$7:$J$26,K33,$I$7:$I$26)</f>
        <v/>
      </c>
    </row>
    <row r="34">
      <c r="A34" s="15" t="inlineStr">
        <is>
          <t>Waiting for material</t>
        </is>
      </c>
      <c r="E34" s="15">
        <f>Q27</f>
        <v/>
      </c>
      <c r="F34" s="26">
        <f>IF($V$27=0,"",E34/$V$27)</f>
        <v/>
      </c>
      <c r="K34" s="15" t="inlineStr">
        <is>
          <t>Thread not OK</t>
        </is>
      </c>
      <c r="O34" s="15">
        <f>SUMIF($J$7:$J$26,K34,$I$7:$I$26)</f>
        <v/>
      </c>
    </row>
    <row r="35">
      <c r="A35" s="15" t="inlineStr">
        <is>
          <t>Waiting for inspection</t>
        </is>
      </c>
      <c r="E35" s="15">
        <f>R27</f>
        <v/>
      </c>
      <c r="F35" s="26">
        <f>IF($V$27=0,"",E35/$V$27)</f>
        <v/>
      </c>
      <c r="K35" s="15" t="inlineStr">
        <is>
          <t>Setup / first piece</t>
        </is>
      </c>
      <c r="O35" s="15">
        <f>SUMIF($J$7:$J$26,K35,$I$7:$I$26)</f>
        <v/>
      </c>
    </row>
    <row r="36">
      <c r="A36" s="15" t="inlineStr">
        <is>
          <t>No operator</t>
        </is>
      </c>
      <c r="E36" s="15">
        <f>S27</f>
        <v/>
      </c>
      <c r="F36" s="26">
        <f>IF($V$27=0,"",E36/$V$27)</f>
        <v/>
      </c>
      <c r="K36" s="15" t="inlineStr">
        <is>
          <t>Material defect</t>
        </is>
      </c>
      <c r="O36" s="15">
        <f>SUMIF($J$7:$J$26,K36,$I$7:$I$26)</f>
        <v/>
      </c>
    </row>
    <row r="37">
      <c r="A37" s="15" t="inlineStr">
        <is>
          <t>Power cut</t>
        </is>
      </c>
      <c r="E37" s="15">
        <f>T27</f>
        <v/>
      </c>
      <c r="F37" s="26">
        <f>IF($V$27=0,"",E37/$V$27)</f>
        <v/>
      </c>
      <c r="K37" s="15" t="inlineStr">
        <is>
          <t>Handling damage</t>
        </is>
      </c>
      <c r="O37" s="15">
        <f>SUMIF($J$7:$J$26,K37,$I$7:$I$26)</f>
        <v/>
      </c>
    </row>
    <row r="38">
      <c r="A38" s="15" t="inlineStr">
        <is>
          <t>Other</t>
        </is>
      </c>
      <c r="E38" s="15">
        <f>U27</f>
        <v/>
      </c>
      <c r="F38" s="26">
        <f>IF($V$27=0,"",E38/$V$27)</f>
        <v/>
      </c>
      <c r="K38" s="15" t="inlineStr">
        <is>
          <t>Other</t>
        </is>
      </c>
      <c r="O38" s="15">
        <f>SUMIF($J$7:$J$26,K38,$I$7:$I$26)</f>
        <v/>
      </c>
    </row>
    <row r="39">
      <c r="A39" s="27" t="inlineStr">
        <is>
          <t>Biggest loss today</t>
        </is>
      </c>
      <c r="E39" s="27">
        <f>IF(MAX(E31:E38)=0,"—",INDEX(A31:A38,MATCH(MAX(E31:E38),E31:E38,0)))</f>
        <v/>
      </c>
    </row>
  </sheetData>
  <mergeCells count="34">
    <mergeCell ref="A35:D35"/>
    <mergeCell ref="A38:D38"/>
    <mergeCell ref="N5:V5"/>
    <mergeCell ref="A4:P4"/>
    <mergeCell ref="K38:N38"/>
    <mergeCell ref="A1:H1"/>
    <mergeCell ref="W5:AA5"/>
    <mergeCell ref="H2:J2"/>
    <mergeCell ref="E39:I39"/>
    <mergeCell ref="K37:N37"/>
    <mergeCell ref="A31:D31"/>
    <mergeCell ref="A34:D34"/>
    <mergeCell ref="A39:D39"/>
    <mergeCell ref="K34:N34"/>
    <mergeCell ref="D3:F3"/>
    <mergeCell ref="F5:M5"/>
    <mergeCell ref="H3:J3"/>
    <mergeCell ref="AB5"/>
    <mergeCell ref="K33:N33"/>
    <mergeCell ref="A3:B3"/>
    <mergeCell ref="A36:D36"/>
    <mergeCell ref="F2:G2"/>
    <mergeCell ref="K36:N36"/>
    <mergeCell ref="K2:L2"/>
    <mergeCell ref="K35:N35"/>
    <mergeCell ref="A5:E5"/>
    <mergeCell ref="M2:P2"/>
    <mergeCell ref="B2:E2"/>
    <mergeCell ref="K32:N32"/>
    <mergeCell ref="K31:N31"/>
    <mergeCell ref="A37:D37"/>
    <mergeCell ref="X1:AB1"/>
    <mergeCell ref="A33:D33"/>
    <mergeCell ref="A32:D32"/>
  </mergeCells>
  <conditionalFormatting sqref="E31:E38">
    <cfRule type="dataBar" priority="1">
      <dataBar>
        <cfvo type="num" val="0"/>
        <cfvo type="max"/>
        <color rgb="00F59E8B"/>
      </dataBar>
    </cfRule>
  </conditionalFormatting>
  <conditionalFormatting sqref="O31:O38">
    <cfRule type="dataBar" priority="2">
      <dataBar>
        <cfvo type="num" val="0"/>
        <cfvo type="max"/>
        <color rgb="00F2C46D"/>
      </dataBar>
    </cfRule>
  </conditionalFormatting>
  <conditionalFormatting sqref="L7:L27">
    <cfRule type="expression" priority="3" dxfId="0">
      <formula>AND(ISNUMBER(L7),L7&lt;0.85)</formula>
    </cfRule>
    <cfRule type="expression" priority="4" dxfId="1">
      <formula>AND(ISNUMBER(L7),L7&gt;=0.95)</formula>
    </cfRule>
  </conditionalFormatting>
  <conditionalFormatting sqref="AA7:AA27">
    <cfRule type="colorScale" priority="5">
      <colorScale>
        <cfvo type="num" val="0.4"/>
        <cfvo type="num" val="0.65"/>
        <cfvo type="num" val="0.85"/>
        <color rgb="00F8D7DA"/>
        <color rgb="00FFF3CD"/>
        <color rgb="00D4EDDA"/>
      </colorScale>
    </cfRule>
  </conditionalFormatting>
  <conditionalFormatting sqref="V7:V26">
    <cfRule type="expression" priority="6" dxfId="2">
      <formula>AND(ISNUMBER(V7),V7&gt;$K$3)</formula>
    </cfRule>
  </conditionalFormatting>
  <dataValidations count="3">
    <dataValidation sqref="J7:J26" showDropDown="0" showInputMessage="0" showErrorMessage="0" allowBlank="1" errorTitle="Reject reason" error="Pick a reason from the list (edit the list on the Lists sheet)." type="list">
      <formula1>=Lists!$A$2:$A$9</formula1>
    </dataValidation>
    <dataValidation sqref="B7:B26" showDropDown="0" showInputMessage="0" showErrorMessage="0" allowBlank="1" type="list">
      <formula1>"A,B,C,General"</formula1>
    </dataValidation>
    <dataValidation sqref="G7:G26 H7:H26 I7:I26 N7:N26 O7:O26 P7:P26 Q7:Q26 R7:R26 S7:S26 T7:T26 U7:U26" showDropDown="0" showInputMessage="0" showErrorMessage="0" allowBlank="1" errorTitle="Number" error="Whole numbers only (pieces or minutes)." type="whole" operator="greaterThanOrEqual">
      <formula1>0</formula1>
    </dataValidation>
  </dataValidations>
  <printOptions horizontalCentered="1"/>
  <pageMargins left="0.3" right="0.3" top="0.4" bottom="0.4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30" customWidth="1" min="1" max="1"/>
  </cols>
  <sheetData>
    <row r="1">
      <c r="A1" s="28" t="inlineStr">
        <is>
          <t>Reject reasons (edit freely)</t>
        </is>
      </c>
    </row>
    <row r="2">
      <c r="A2" t="inlineStr">
        <is>
          <t>Dimension</t>
        </is>
      </c>
    </row>
    <row r="3">
      <c r="A3" t="inlineStr">
        <is>
          <t>Tool mark / finish</t>
        </is>
      </c>
    </row>
    <row r="4">
      <c r="A4" t="inlineStr">
        <is>
          <t>Burr</t>
        </is>
      </c>
    </row>
    <row r="5">
      <c r="A5" t="inlineStr">
        <is>
          <t>Thread not OK</t>
        </is>
      </c>
    </row>
    <row r="6">
      <c r="A6" t="inlineStr">
        <is>
          <t>Setup / first piece</t>
        </is>
      </c>
    </row>
    <row r="7">
      <c r="A7" t="inlineStr">
        <is>
          <t>Material defect</t>
        </is>
      </c>
    </row>
    <row r="8">
      <c r="A8" t="inlineStr">
        <is>
          <t>Handling damage</t>
        </is>
      </c>
    </row>
    <row r="9">
      <c r="A9" t="inlineStr">
        <is>
          <t>Other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OpeEye (opeeye.com)</dc:creator>
  <dc:title xmlns:dc="http://purl.org/dc/elements/1.1/">Daily Production Report Format</dc:title>
  <dcterms:created xmlns:dcterms="http://purl.org/dc/terms/" xmlns:xsi="http://www.w3.org/2001/XMLSchema-instance" xsi:type="dcterms:W3CDTF">2026-10-01T06:12:27Z</dcterms:created>
  <dcterms:modified xmlns:dcterms="http://purl.org/dc/terms/" xmlns:xsi="http://www.w3.org/2001/XMLSchema-instance" xsi:type="dcterms:W3CDTF">2026-10-01T06:12:27Z</dcterms:modified>
</cp:coreProperties>
</file>